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njni Anand\Downloads\"/>
    </mc:Choice>
  </mc:AlternateContent>
  <xr:revisionPtr revIDLastSave="0" documentId="13_ncr:1_{FD6EABFE-98EC-4BDF-B920-28DCD8F5CA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.Com (H)" sheetId="1" r:id="rId1"/>
    <sheet name="B.Co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8" i="2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3" i="1"/>
  <c r="F159" i="2"/>
  <c r="F158" i="2"/>
  <c r="F157" i="2"/>
  <c r="F154" i="2"/>
  <c r="F152" i="2"/>
  <c r="F149" i="2"/>
  <c r="F146" i="2"/>
  <c r="F145" i="2"/>
  <c r="F144" i="2"/>
  <c r="F143" i="2"/>
  <c r="F140" i="2"/>
  <c r="F137" i="2"/>
  <c r="F136" i="2"/>
  <c r="F135" i="2"/>
  <c r="F134" i="2"/>
  <c r="F133" i="2"/>
  <c r="F130" i="2"/>
  <c r="F129" i="2"/>
  <c r="F128" i="2"/>
  <c r="F127" i="2"/>
  <c r="F126" i="2"/>
  <c r="F122" i="2"/>
  <c r="F119" i="2"/>
  <c r="F115" i="2"/>
  <c r="F114" i="2"/>
  <c r="F112" i="2"/>
  <c r="F110" i="2"/>
  <c r="F108" i="2"/>
  <c r="F106" i="2"/>
  <c r="F104" i="2"/>
  <c r="F102" i="2"/>
  <c r="F101" i="2"/>
  <c r="F99" i="2"/>
  <c r="F98" i="2"/>
  <c r="F95" i="2"/>
  <c r="F94" i="2"/>
  <c r="F93" i="2"/>
  <c r="F91" i="2"/>
  <c r="F89" i="2"/>
  <c r="F88" i="2"/>
  <c r="F86" i="2"/>
  <c r="F85" i="2"/>
  <c r="F83" i="2"/>
  <c r="F81" i="2"/>
  <c r="F79" i="2"/>
  <c r="F77" i="2"/>
  <c r="F75" i="2"/>
  <c r="F74" i="2"/>
  <c r="F73" i="2"/>
  <c r="F71" i="2"/>
  <c r="F70" i="2"/>
  <c r="F69" i="2"/>
  <c r="F68" i="2"/>
  <c r="F67" i="2"/>
  <c r="F65" i="2"/>
  <c r="F64" i="2"/>
  <c r="F63" i="2"/>
  <c r="F61" i="2"/>
  <c r="F55" i="2"/>
  <c r="F54" i="2"/>
  <c r="F53" i="2"/>
  <c r="F51" i="2"/>
  <c r="F50" i="2"/>
  <c r="F49" i="2"/>
  <c r="F48" i="2"/>
  <c r="F47" i="2"/>
  <c r="F46" i="2"/>
  <c r="F44" i="2"/>
  <c r="F43" i="2"/>
  <c r="F42" i="2"/>
  <c r="F38" i="2"/>
  <c r="F37" i="2"/>
  <c r="F35" i="2"/>
  <c r="F34" i="2"/>
  <c r="F33" i="2"/>
  <c r="F30" i="2"/>
  <c r="F29" i="2"/>
  <c r="F28" i="2"/>
  <c r="F27" i="2"/>
  <c r="F26" i="2"/>
  <c r="F25" i="2"/>
  <c r="F22" i="2"/>
  <c r="F21" i="2"/>
  <c r="F19" i="2"/>
  <c r="F18" i="2"/>
  <c r="F17" i="2"/>
  <c r="F16" i="2"/>
  <c r="F14" i="2"/>
  <c r="F13" i="2"/>
  <c r="F11" i="2"/>
  <c r="F8" i="2"/>
</calcChain>
</file>

<file path=xl/sharedStrings.xml><?xml version="1.0" encoding="utf-8"?>
<sst xmlns="http://schemas.openxmlformats.org/spreadsheetml/2006/main" count="902" uniqueCount="281">
  <si>
    <t xml:space="preserve">BCH SEM 3 </t>
  </si>
  <si>
    <t>STUDENT NAME</t>
  </si>
  <si>
    <t>PAPER 1</t>
  </si>
  <si>
    <t>ATTENDANCE</t>
  </si>
  <si>
    <t>PAPER 2</t>
  </si>
  <si>
    <t>PAPER 3</t>
  </si>
  <si>
    <t>PAPER 4</t>
  </si>
  <si>
    <t xml:space="preserve">Attendance </t>
  </si>
  <si>
    <t>Aanya Gupta</t>
  </si>
  <si>
    <t>Organiational Behaviour</t>
  </si>
  <si>
    <t>Business mathematics</t>
  </si>
  <si>
    <t>ADITI RAWAT</t>
  </si>
  <si>
    <t>FINANCIAL MANAGEMENT</t>
  </si>
  <si>
    <t>AMREEN ZEHRA</t>
  </si>
  <si>
    <t>Anchal</t>
  </si>
  <si>
    <t>Anjali kumari</t>
  </si>
  <si>
    <t>ANUSHKA SHARMA</t>
  </si>
  <si>
    <t>Ayashni Krishnaa Dalela</t>
  </si>
  <si>
    <t>AYUSHI BAKSHI</t>
  </si>
  <si>
    <t>BHARGAVI</t>
  </si>
  <si>
    <t>Bhoomika Singh</t>
  </si>
  <si>
    <t>Bhumi Agrawal</t>
  </si>
  <si>
    <t>Bhumi Singh</t>
  </si>
  <si>
    <t>CHAVI ARORA</t>
  </si>
  <si>
    <t>DARSHIKA TYAGI</t>
  </si>
  <si>
    <t>DEACHEN ANGMO</t>
  </si>
  <si>
    <t>Deepika</t>
  </si>
  <si>
    <t>DEVANSHI MALHOTRA</t>
  </si>
  <si>
    <t>DIMPLE</t>
  </si>
  <si>
    <t>FMI</t>
  </si>
  <si>
    <t>DINKY SATIJA</t>
  </si>
  <si>
    <t>Gitanjali Joshi</t>
  </si>
  <si>
    <t>GUNJISH BHARDWAJ</t>
  </si>
  <si>
    <t xml:space="preserve">Brand management </t>
  </si>
  <si>
    <t>HARSHANBITA ANUJOY</t>
  </si>
  <si>
    <t>HARSHITA CHOUDHARI</t>
  </si>
  <si>
    <t>HARSHITA KARWAL</t>
  </si>
  <si>
    <t>HARSHITA LOHIYA</t>
  </si>
  <si>
    <t>HARSHITA PANDEY</t>
  </si>
  <si>
    <t>HIMANI DHURVEY</t>
  </si>
  <si>
    <t>ISHANI SAHA</t>
  </si>
  <si>
    <t>ISHITA SHARMA</t>
  </si>
  <si>
    <t>JUHI JHA</t>
  </si>
  <si>
    <t>KAJAL VERMA</t>
  </si>
  <si>
    <t>Kashish Rana</t>
  </si>
  <si>
    <t>Mishti Sharma</t>
  </si>
  <si>
    <t>Mitali Shakyawar</t>
  </si>
  <si>
    <t>Naisha Modgil</t>
  </si>
  <si>
    <t>Naysha Chouksey</t>
  </si>
  <si>
    <t>NEHA SURYAWANSHI</t>
  </si>
  <si>
    <t>Niharika</t>
  </si>
  <si>
    <t>NUSRAT PARVEEN</t>
  </si>
  <si>
    <t>Palak Jain</t>
  </si>
  <si>
    <t>Payal</t>
  </si>
  <si>
    <t>Pooja</t>
  </si>
  <si>
    <t>PRACHI GOGIA</t>
  </si>
  <si>
    <t>Pratishtha</t>
  </si>
  <si>
    <t>Priyanshi</t>
  </si>
  <si>
    <t>PRIYANSHI GARG</t>
  </si>
  <si>
    <t>RADHIKA KAPOOR</t>
  </si>
  <si>
    <t>Rainsi Jaiswal</t>
  </si>
  <si>
    <t>Ria Naagar</t>
  </si>
  <si>
    <t>Rishika Patwarika</t>
  </si>
  <si>
    <t>Riya Arora</t>
  </si>
  <si>
    <t>Riya Taneja</t>
  </si>
  <si>
    <t>Rosy Lakra</t>
  </si>
  <si>
    <t>SAANVI GANGULY</t>
  </si>
  <si>
    <t>SAKSHI JANET TUTI</t>
  </si>
  <si>
    <t>SAKSHI YADAV</t>
  </si>
  <si>
    <t>SALONI SAINI</t>
  </si>
  <si>
    <t>Samriddhi Gupta</t>
  </si>
  <si>
    <t>SANA FATMA</t>
  </si>
  <si>
    <t>Sanchi Chugh</t>
  </si>
  <si>
    <t>Sanya Saifi</t>
  </si>
  <si>
    <t>SANYA SINGH</t>
  </si>
  <si>
    <t>SARIKA YADAV</t>
  </si>
  <si>
    <t>Sehej Arora</t>
  </si>
  <si>
    <t>Shivani Saini</t>
  </si>
  <si>
    <t>SHRUTI SINHA</t>
  </si>
  <si>
    <t>Shruti Swaraj</t>
  </si>
  <si>
    <t>SHUBHI CHATURVEDI</t>
  </si>
  <si>
    <t>Sia Verma</t>
  </si>
  <si>
    <t>Siddhi Rastogi</t>
  </si>
  <si>
    <t>SIMAR ANEJA</t>
  </si>
  <si>
    <t>SNEHA</t>
  </si>
  <si>
    <t>Sneha</t>
  </si>
  <si>
    <t>Sneha Mishra</t>
  </si>
  <si>
    <t>SONALI</t>
  </si>
  <si>
    <t>Srishti</t>
  </si>
  <si>
    <t>SUHANI VAID</t>
  </si>
  <si>
    <t>SWARNIMA BHARDWAJ</t>
  </si>
  <si>
    <t>TANIYA TALREJA (22/08)</t>
  </si>
  <si>
    <t>TANNU</t>
  </si>
  <si>
    <t>TANNU CHOUDHARY</t>
  </si>
  <si>
    <t>Teesha Gupta</t>
  </si>
  <si>
    <t>TRISHA SHARMA</t>
  </si>
  <si>
    <t>V RAJESHWARI</t>
  </si>
  <si>
    <t>VAISHNAVI</t>
  </si>
  <si>
    <t>VAISHNAVI SINGH</t>
  </si>
  <si>
    <t>VANSHIKA GOYAL</t>
  </si>
  <si>
    <t>Vanshika Gupta</t>
  </si>
  <si>
    <t>VIDISHA AGARWAL</t>
  </si>
  <si>
    <t>VRINDA SHARMA</t>
  </si>
  <si>
    <t>Yana Gupta</t>
  </si>
  <si>
    <t>YASHIKA YADAV</t>
  </si>
  <si>
    <t>YUKTI SETIA</t>
  </si>
  <si>
    <t>Department of Commerce</t>
  </si>
  <si>
    <t>Roll No.</t>
  </si>
  <si>
    <t>Name of Student</t>
  </si>
  <si>
    <t>Paper 1</t>
  </si>
  <si>
    <t>Paper 2</t>
  </si>
  <si>
    <t>Paper 3</t>
  </si>
  <si>
    <t>Paper 5</t>
  </si>
  <si>
    <t>Total (..../...)</t>
  </si>
  <si>
    <t>Subject Name</t>
  </si>
  <si>
    <t>Attendance (%)</t>
  </si>
  <si>
    <t>Attendance</t>
  </si>
  <si>
    <t>Aadya Chaudhari</t>
  </si>
  <si>
    <t>Business Statistics</t>
  </si>
  <si>
    <t>Marketing</t>
  </si>
  <si>
    <t>Financial Management</t>
  </si>
  <si>
    <t>aamya nagpal</t>
  </si>
  <si>
    <t>Aarushi Meena</t>
  </si>
  <si>
    <t>-</t>
  </si>
  <si>
    <t>Aashka</t>
  </si>
  <si>
    <t>Aishlee Negi</t>
  </si>
  <si>
    <t>Aishwaria Jaiswal</t>
  </si>
  <si>
    <t>Akangsha Debnath</t>
  </si>
  <si>
    <t>Akshita</t>
  </si>
  <si>
    <t>Ananya Chugh</t>
  </si>
  <si>
    <t>Anjali Krishna</t>
  </si>
  <si>
    <t>Anshika Sharma</t>
  </si>
  <si>
    <t xml:space="preserve">anushka kumari </t>
  </si>
  <si>
    <t>Anushka Maurya</t>
  </si>
  <si>
    <t>Arpita Puri</t>
  </si>
  <si>
    <t>augustina pandor</t>
  </si>
  <si>
    <t>Avishi Surana</t>
  </si>
  <si>
    <t>Avni Nema</t>
  </si>
  <si>
    <t>Ayushi Gupta</t>
  </si>
  <si>
    <t>Ayushi Tripathi</t>
  </si>
  <si>
    <t>Bhumi</t>
  </si>
  <si>
    <t>Chakshu</t>
  </si>
  <si>
    <t>Charvi Kaushal</t>
  </si>
  <si>
    <t xml:space="preserve">chhavi rana </t>
  </si>
  <si>
    <t xml:space="preserve">deeksha M </t>
  </si>
  <si>
    <t>Dhritee Aggarwal</t>
  </si>
  <si>
    <t>Dhriti</t>
  </si>
  <si>
    <t>Diksha Kapoor</t>
  </si>
  <si>
    <t>Disha Mishra</t>
  </si>
  <si>
    <t>Dishika Tayal</t>
  </si>
  <si>
    <t>Drishti Ranjan</t>
  </si>
  <si>
    <t>Gargee Singh</t>
  </si>
  <si>
    <t>Gargi</t>
  </si>
  <si>
    <t>geet</t>
  </si>
  <si>
    <t>Hiba Peku</t>
  </si>
  <si>
    <t>Himangini</t>
  </si>
  <si>
    <t>Himanshi</t>
  </si>
  <si>
    <t xml:space="preserve">himanshi </t>
  </si>
  <si>
    <t>Hiteshee Gehlot</t>
  </si>
  <si>
    <t>Isha Patel</t>
  </si>
  <si>
    <t>Jahanvi</t>
  </si>
  <si>
    <t>Janya Singhal</t>
  </si>
  <si>
    <t>Jyoti Sharma</t>
  </si>
  <si>
    <t>Kala</t>
  </si>
  <si>
    <t>kanika</t>
  </si>
  <si>
    <t>Kanishka Kapoor</t>
  </si>
  <si>
    <t>Karishma Anand</t>
  </si>
  <si>
    <t>Kashik Sehgal</t>
  </si>
  <si>
    <t xml:space="preserve">Kashish </t>
  </si>
  <si>
    <t>kashish kohli</t>
  </si>
  <si>
    <t>khushboo yadav</t>
  </si>
  <si>
    <t>Khushboo Yadav</t>
  </si>
  <si>
    <t>Khushi</t>
  </si>
  <si>
    <t>Khushi Kumari</t>
  </si>
  <si>
    <t>Khushi Malviya</t>
  </si>
  <si>
    <t>KHUSHI SAINI</t>
  </si>
  <si>
    <t>Khushi Verma</t>
  </si>
  <si>
    <t>Khyati Pandey</t>
  </si>
  <si>
    <t>Komal Mehta</t>
  </si>
  <si>
    <t>Kratika Bajpai</t>
  </si>
  <si>
    <t>Kreesha Arora</t>
  </si>
  <si>
    <t>Kritika Sharma</t>
  </si>
  <si>
    <t>Kritisha Batra</t>
  </si>
  <si>
    <t>Kunzang Angmo</t>
  </si>
  <si>
    <t>Lakshika Gupta</t>
  </si>
  <si>
    <t>Lakshita</t>
  </si>
  <si>
    <t>Lakshita Bhatt</t>
  </si>
  <si>
    <t>Lavanya</t>
  </si>
  <si>
    <t>Lisha Choudhary</t>
  </si>
  <si>
    <t>Mahak</t>
  </si>
  <si>
    <t>manya gupta</t>
  </si>
  <si>
    <t>Meera</t>
  </si>
  <si>
    <t>mehak</t>
  </si>
  <si>
    <t>8,69</t>
  </si>
  <si>
    <t>Mitanshi Goyal</t>
  </si>
  <si>
    <t>Monali Injal</t>
  </si>
  <si>
    <t>Mrinalini S</t>
  </si>
  <si>
    <t>Muskan Singh</t>
  </si>
  <si>
    <t>Muskan Chauhan</t>
  </si>
  <si>
    <t>Nandika Bedi</t>
  </si>
  <si>
    <t>Nandini</t>
  </si>
  <si>
    <t>Nandoni Haldar</t>
  </si>
  <si>
    <t>Neelima</t>
  </si>
  <si>
    <t>Neha</t>
  </si>
  <si>
    <t>Nisha Dhangar</t>
  </si>
  <si>
    <t>nitya aggarwal</t>
  </si>
  <si>
    <t>Palak Gupta</t>
  </si>
  <si>
    <t>Palak Shakya</t>
  </si>
  <si>
    <t>Parvi Chhabra</t>
  </si>
  <si>
    <t>pihu goel</t>
  </si>
  <si>
    <t>poorti goyal</t>
  </si>
  <si>
    <t>Prashasti Patel</t>
  </si>
  <si>
    <t>Princy Vishnoi</t>
  </si>
  <si>
    <t>priya</t>
  </si>
  <si>
    <t>Priya Battan</t>
  </si>
  <si>
    <t>Priya Gujral</t>
  </si>
  <si>
    <t>Priyanka</t>
  </si>
  <si>
    <t>Priyanka Prasad</t>
  </si>
  <si>
    <t>Pushpam Kumari</t>
  </si>
  <si>
    <t xml:space="preserve">rabia </t>
  </si>
  <si>
    <t>Above 50%</t>
  </si>
  <si>
    <t>Radhika</t>
  </si>
  <si>
    <t xml:space="preserve">radhika agarwal </t>
  </si>
  <si>
    <t>Raima Singh</t>
  </si>
  <si>
    <t>Ridhima Arora</t>
  </si>
  <si>
    <t>-%</t>
  </si>
  <si>
    <t>Rishika Manolia</t>
  </si>
  <si>
    <t>Ritika</t>
  </si>
  <si>
    <t>Riya</t>
  </si>
  <si>
    <t xml:space="preserve">riya kumari </t>
  </si>
  <si>
    <t>Riya Singh Bisen</t>
  </si>
  <si>
    <t>Riya Yadav</t>
  </si>
  <si>
    <t xml:space="preserve">rudranshi chaudhary </t>
  </si>
  <si>
    <t>Saachi Dhiman</t>
  </si>
  <si>
    <t>Sadia Mansoori</t>
  </si>
  <si>
    <t>sagun modi</t>
  </si>
  <si>
    <t>sakshi</t>
  </si>
  <si>
    <t>Samriddhi Pahwa</t>
  </si>
  <si>
    <t>Samya Fatima Jafri</t>
  </si>
  <si>
    <t>Sanjana Yadav</t>
  </si>
  <si>
    <t>Sara Goel</t>
  </si>
  <si>
    <t>Saumya Singh</t>
  </si>
  <si>
    <t>Shagun Bansal</t>
  </si>
  <si>
    <t>Shalini Pal</t>
  </si>
  <si>
    <t>shifa bajaj</t>
  </si>
  <si>
    <t>Shikha Kanojia</t>
  </si>
  <si>
    <t>Shikha Singh</t>
  </si>
  <si>
    <t>Shirya Kedia</t>
  </si>
  <si>
    <t>Shivani Sharma</t>
  </si>
  <si>
    <t>Shloka Shekhar</t>
  </si>
  <si>
    <t>Shreshtha Agrawal</t>
  </si>
  <si>
    <t>shruti priya</t>
  </si>
  <si>
    <t>Shubhi Awasthy</t>
  </si>
  <si>
    <t>Shubhra goel</t>
  </si>
  <si>
    <t xml:space="preserve">simran </t>
  </si>
  <si>
    <t>Simran Rawat</t>
  </si>
  <si>
    <t>Sneha Pawar</t>
  </si>
  <si>
    <t>Soha Khan</t>
  </si>
  <si>
    <t>Sonali</t>
  </si>
  <si>
    <t>Sonam Chorol</t>
  </si>
  <si>
    <t>Srishti Sharma</t>
  </si>
  <si>
    <t>Stanzin Angma</t>
  </si>
  <si>
    <t>Stanzin Norzom</t>
  </si>
  <si>
    <t>Sweety Xess</t>
  </si>
  <si>
    <t>Tania Kaushik</t>
  </si>
  <si>
    <t>Tanisha Gupta</t>
  </si>
  <si>
    <t xml:space="preserve">tanishka suthar </t>
  </si>
  <si>
    <t xml:space="preserve">tanmayee tanu </t>
  </si>
  <si>
    <t>Tanushree Nayak</t>
  </si>
  <si>
    <t>Tanya Jain</t>
  </si>
  <si>
    <t>Vani Jain</t>
  </si>
  <si>
    <t xml:space="preserve">vanshika singh </t>
  </si>
  <si>
    <t>26,08</t>
  </si>
  <si>
    <t xml:space="preserve">Vidushi </t>
  </si>
  <si>
    <t>vipula sharma</t>
  </si>
  <si>
    <t>yogyata baghel</t>
  </si>
  <si>
    <t xml:space="preserve">Yogyata Baghel </t>
  </si>
  <si>
    <t>Aayushi Kaushal</t>
  </si>
  <si>
    <t>Priya Gurjar</t>
  </si>
  <si>
    <t>Soni Mittal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</si>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</sst>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name val="Arial"/>
    </font>
    <font>
      <sz val="10"/>
      <color theme="1"/>
      <name val="Arial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1"/>
      <name val="Lora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9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/>
    <xf numFmtId="2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1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/>
    <xf numFmtId="2" fontId="0" fillId="0" borderId="0" xfId="0" applyNumberFormat="1"/>
    <xf numFmtId="0" fontId="1" fillId="0" borderId="2" xfId="0" applyFont="1" applyBorder="1" applyAlignment="1">
      <alignment horizontal="center"/>
    </xf>
    <xf numFmtId="0" fontId="2" fillId="0" borderId="6" xfId="0" applyFont="1" applyBorder="1"/>
    <xf numFmtId="0" fontId="4" fillId="0" borderId="8" xfId="0" applyFont="1" applyBorder="1"/>
    <xf numFmtId="0" fontId="8" fillId="0" borderId="8" xfId="0" applyFont="1" applyBorder="1"/>
    <xf numFmtId="0" fontId="5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944"/>
  <sheetViews>
    <sheetView tabSelected="1" zoomScale="88" workbookViewId="0">
      <selection activeCell="E108" sqref="E108"/>
    </sheetView>
  </sheetViews>
  <sheetFormatPr defaultColWidth="12.6640625" defaultRowHeight="15.75" customHeight="1" x14ac:dyDescent="0.25"/>
  <cols>
    <col min="1" max="1" width="21.77734375" customWidth="1"/>
    <col min="2" max="2" width="26.88671875" customWidth="1"/>
    <col min="3" max="3" width="22" customWidth="1"/>
    <col min="4" max="4" width="12.33203125" customWidth="1"/>
    <col min="5" max="5" width="24.77734375" customWidth="1"/>
    <col min="6" max="6" width="13.77734375" customWidth="1"/>
    <col min="7" max="7" width="19.88671875" customWidth="1"/>
    <col min="9" max="9" width="11.21875" customWidth="1"/>
    <col min="11" max="11" width="15.88671875" customWidth="1"/>
  </cols>
  <sheetData>
    <row r="1" spans="1:13" x14ac:dyDescent="0.25">
      <c r="A1" s="1"/>
      <c r="B1" s="41" t="s">
        <v>0</v>
      </c>
      <c r="C1" s="42"/>
      <c r="D1" s="42"/>
      <c r="E1" s="42"/>
      <c r="F1" s="42"/>
      <c r="G1" s="2"/>
      <c r="H1" s="3"/>
      <c r="I1" s="4"/>
      <c r="J1" s="4"/>
      <c r="K1" s="4"/>
      <c r="L1" s="5"/>
    </row>
    <row r="2" spans="1:13" x14ac:dyDescent="0.25">
      <c r="A2" s="6"/>
      <c r="B2" s="7" t="s">
        <v>1</v>
      </c>
      <c r="C2" s="7" t="s">
        <v>2</v>
      </c>
      <c r="D2" s="8" t="s">
        <v>3</v>
      </c>
      <c r="E2" s="9" t="s">
        <v>4</v>
      </c>
      <c r="F2" s="8" t="s">
        <v>3</v>
      </c>
      <c r="G2" s="7" t="s">
        <v>5</v>
      </c>
      <c r="H2" s="8" t="s">
        <v>3</v>
      </c>
      <c r="I2" s="7" t="s">
        <v>6</v>
      </c>
      <c r="J2" s="51" t="s">
        <v>3</v>
      </c>
      <c r="K2" s="53" t="s">
        <v>112</v>
      </c>
      <c r="L2" s="55" t="s">
        <v>7</v>
      </c>
      <c r="M2" s="54" t="s">
        <v>280</v>
      </c>
    </row>
    <row r="3" spans="1:13" x14ac:dyDescent="0.25">
      <c r="A3" s="6">
        <v>231001</v>
      </c>
      <c r="B3" s="10" t="s">
        <v>8</v>
      </c>
      <c r="C3" s="10" t="s">
        <v>9</v>
      </c>
      <c r="D3" s="6">
        <v>27.27</v>
      </c>
      <c r="E3" s="11"/>
      <c r="F3" s="12"/>
      <c r="G3" s="10" t="s">
        <v>10</v>
      </c>
      <c r="H3" s="13">
        <v>44.44444</v>
      </c>
      <c r="I3" s="11"/>
      <c r="J3" s="11"/>
      <c r="K3" s="52"/>
      <c r="L3" s="56"/>
      <c r="M3" s="58">
        <f>AVERAGE(L3,J3,H3,F3,D3)</f>
        <v>35.857219999999998</v>
      </c>
    </row>
    <row r="4" spans="1:13" x14ac:dyDescent="0.25">
      <c r="A4" s="6">
        <v>231003</v>
      </c>
      <c r="B4" s="10" t="s">
        <v>11</v>
      </c>
      <c r="C4" s="11"/>
      <c r="D4" s="11"/>
      <c r="E4" s="11" t="s">
        <v>12</v>
      </c>
      <c r="F4" s="12">
        <v>33.333333330000002</v>
      </c>
      <c r="G4" s="10" t="s">
        <v>10</v>
      </c>
      <c r="H4" s="13">
        <v>35.55556</v>
      </c>
      <c r="I4" s="11"/>
      <c r="J4" s="11"/>
      <c r="K4" s="11"/>
      <c r="L4" s="57"/>
      <c r="M4" s="58">
        <f t="shared" ref="M4:M67" si="0">AVERAGE(L4,J4,H4,F4,D4)</f>
        <v>34.444446665000001</v>
      </c>
    </row>
    <row r="5" spans="1:13" x14ac:dyDescent="0.25">
      <c r="A5" s="6">
        <v>231005</v>
      </c>
      <c r="B5" s="10" t="s">
        <v>13</v>
      </c>
      <c r="C5" s="11"/>
      <c r="D5" s="11"/>
      <c r="E5" s="11" t="s">
        <v>12</v>
      </c>
      <c r="F5" s="12">
        <v>34.375</v>
      </c>
      <c r="G5" s="10" t="s">
        <v>10</v>
      </c>
      <c r="H5" s="13">
        <v>30.232559999999999</v>
      </c>
      <c r="I5" s="11"/>
      <c r="J5" s="11"/>
      <c r="K5" s="11"/>
      <c r="L5" s="57"/>
      <c r="M5" s="58">
        <f t="shared" si="0"/>
        <v>32.303780000000003</v>
      </c>
    </row>
    <row r="6" spans="1:13" x14ac:dyDescent="0.25">
      <c r="A6" s="6">
        <v>231006</v>
      </c>
      <c r="B6" s="10" t="s">
        <v>14</v>
      </c>
      <c r="C6" s="10" t="s">
        <v>9</v>
      </c>
      <c r="D6" s="6">
        <v>45.45</v>
      </c>
      <c r="E6" s="11"/>
      <c r="F6" s="12"/>
      <c r="G6" s="10"/>
      <c r="H6" s="13"/>
      <c r="I6" s="11"/>
      <c r="J6" s="15"/>
      <c r="K6" s="11"/>
      <c r="L6" s="57"/>
      <c r="M6" s="58">
        <f t="shared" si="0"/>
        <v>45.45</v>
      </c>
    </row>
    <row r="7" spans="1:13" x14ac:dyDescent="0.25">
      <c r="A7" s="6">
        <v>231007</v>
      </c>
      <c r="B7" s="10" t="s">
        <v>15</v>
      </c>
      <c r="C7" s="10" t="s">
        <v>9</v>
      </c>
      <c r="D7" s="6">
        <v>0</v>
      </c>
      <c r="E7" s="11" t="s">
        <v>12</v>
      </c>
      <c r="F7" s="12">
        <v>3.125</v>
      </c>
      <c r="G7" s="10" t="s">
        <v>10</v>
      </c>
      <c r="H7" s="13">
        <v>11.62791</v>
      </c>
      <c r="I7" s="11"/>
      <c r="J7" s="15"/>
      <c r="K7" s="11"/>
      <c r="L7" s="57"/>
      <c r="M7" s="58">
        <f t="shared" si="0"/>
        <v>4.9176366666666667</v>
      </c>
    </row>
    <row r="8" spans="1:13" x14ac:dyDescent="0.25">
      <c r="A8" s="15">
        <v>231010</v>
      </c>
      <c r="B8" s="11" t="s">
        <v>16</v>
      </c>
      <c r="C8" s="11"/>
      <c r="D8" s="11"/>
      <c r="E8" s="11" t="s">
        <v>12</v>
      </c>
      <c r="F8" s="12">
        <v>40.625</v>
      </c>
      <c r="G8" s="11"/>
      <c r="H8" s="16"/>
      <c r="I8" s="11"/>
      <c r="J8" s="15"/>
      <c r="K8" s="11"/>
      <c r="L8" s="57"/>
      <c r="M8" s="58">
        <f t="shared" si="0"/>
        <v>40.625</v>
      </c>
    </row>
    <row r="9" spans="1:13" x14ac:dyDescent="0.25">
      <c r="A9" s="6">
        <v>231014</v>
      </c>
      <c r="B9" s="10" t="s">
        <v>17</v>
      </c>
      <c r="C9" s="10" t="s">
        <v>9</v>
      </c>
      <c r="D9" s="6">
        <v>0</v>
      </c>
      <c r="E9" s="11" t="s">
        <v>12</v>
      </c>
      <c r="F9" s="12">
        <v>25</v>
      </c>
      <c r="G9" s="10" t="s">
        <v>10</v>
      </c>
      <c r="H9" s="13">
        <v>44.186050000000002</v>
      </c>
      <c r="I9" s="17"/>
      <c r="J9" s="15"/>
      <c r="K9" s="11"/>
      <c r="L9" s="57"/>
      <c r="M9" s="58">
        <f t="shared" si="0"/>
        <v>23.062016666666665</v>
      </c>
    </row>
    <row r="10" spans="1:13" x14ac:dyDescent="0.25">
      <c r="A10" s="15">
        <v>231015</v>
      </c>
      <c r="B10" s="11" t="s">
        <v>18</v>
      </c>
      <c r="C10" s="11"/>
      <c r="D10" s="11"/>
      <c r="E10" s="11" t="s">
        <v>12</v>
      </c>
      <c r="F10" s="12">
        <v>46.875</v>
      </c>
      <c r="G10" s="11"/>
      <c r="H10" s="16"/>
      <c r="I10" s="17"/>
      <c r="J10" s="15"/>
      <c r="K10" s="11"/>
      <c r="L10" s="57"/>
      <c r="M10" s="58">
        <f t="shared" si="0"/>
        <v>46.875</v>
      </c>
    </row>
    <row r="11" spans="1:13" x14ac:dyDescent="0.25">
      <c r="A11" s="6">
        <v>231018</v>
      </c>
      <c r="B11" s="10" t="s">
        <v>19</v>
      </c>
      <c r="C11" s="11"/>
      <c r="D11" s="11"/>
      <c r="E11" s="11" t="s">
        <v>12</v>
      </c>
      <c r="F11" s="12">
        <v>25</v>
      </c>
      <c r="G11" s="10" t="s">
        <v>10</v>
      </c>
      <c r="H11" s="13">
        <v>20.930230000000002</v>
      </c>
      <c r="I11" s="17"/>
      <c r="J11" s="15"/>
      <c r="K11" s="11"/>
      <c r="L11" s="57"/>
      <c r="M11" s="58">
        <f t="shared" si="0"/>
        <v>22.965115000000001</v>
      </c>
    </row>
    <row r="12" spans="1:13" x14ac:dyDescent="0.25">
      <c r="A12" s="6">
        <v>231021</v>
      </c>
      <c r="B12" s="10" t="s">
        <v>20</v>
      </c>
      <c r="C12" s="10" t="s">
        <v>9</v>
      </c>
      <c r="D12" s="6">
        <v>27.27</v>
      </c>
      <c r="E12" s="11"/>
      <c r="F12" s="12"/>
      <c r="G12" s="10" t="s">
        <v>10</v>
      </c>
      <c r="H12" s="13">
        <v>39.534880000000001</v>
      </c>
      <c r="I12" s="17"/>
      <c r="J12" s="15"/>
      <c r="K12" s="11"/>
      <c r="L12" s="57"/>
      <c r="M12" s="58">
        <f t="shared" si="0"/>
        <v>33.402439999999999</v>
      </c>
    </row>
    <row r="13" spans="1:13" x14ac:dyDescent="0.25">
      <c r="A13" s="6">
        <v>231022</v>
      </c>
      <c r="B13" s="10" t="s">
        <v>21</v>
      </c>
      <c r="C13" s="10" t="s">
        <v>9</v>
      </c>
      <c r="D13" s="6">
        <v>40.909999999999997</v>
      </c>
      <c r="E13" s="11"/>
      <c r="F13" s="12"/>
      <c r="G13" s="10"/>
      <c r="H13" s="13"/>
      <c r="I13" s="17"/>
      <c r="J13" s="15"/>
      <c r="K13" s="11"/>
      <c r="L13" s="57"/>
      <c r="M13" s="58">
        <f t="shared" si="0"/>
        <v>40.909999999999997</v>
      </c>
    </row>
    <row r="14" spans="1:13" x14ac:dyDescent="0.25">
      <c r="A14" s="6">
        <v>231023</v>
      </c>
      <c r="B14" s="10" t="s">
        <v>22</v>
      </c>
      <c r="C14" s="10" t="s">
        <v>9</v>
      </c>
      <c r="D14" s="6">
        <v>4.55</v>
      </c>
      <c r="E14" s="11" t="s">
        <v>12</v>
      </c>
      <c r="F14" s="12">
        <v>37.5</v>
      </c>
      <c r="G14" s="10" t="s">
        <v>10</v>
      </c>
      <c r="H14" s="13">
        <v>20.930230000000002</v>
      </c>
      <c r="I14" s="17"/>
      <c r="J14" s="15"/>
      <c r="K14" s="11"/>
      <c r="L14" s="57"/>
      <c r="M14" s="58">
        <f t="shared" si="0"/>
        <v>20.993410000000001</v>
      </c>
    </row>
    <row r="15" spans="1:13" x14ac:dyDescent="0.25">
      <c r="A15" s="15">
        <v>231027</v>
      </c>
      <c r="B15" s="11" t="s">
        <v>23</v>
      </c>
      <c r="C15" s="11"/>
      <c r="D15" s="11"/>
      <c r="E15" s="11" t="s">
        <v>12</v>
      </c>
      <c r="F15" s="12">
        <v>27.777777780000001</v>
      </c>
      <c r="G15" s="11"/>
      <c r="H15" s="16"/>
      <c r="I15" s="17"/>
      <c r="J15" s="15"/>
      <c r="K15" s="11"/>
      <c r="L15" s="57"/>
      <c r="M15" s="58">
        <f t="shared" si="0"/>
        <v>27.777777780000001</v>
      </c>
    </row>
    <row r="16" spans="1:13" x14ac:dyDescent="0.25">
      <c r="A16" s="6">
        <v>231029</v>
      </c>
      <c r="B16" s="10" t="s">
        <v>24</v>
      </c>
      <c r="C16" s="11"/>
      <c r="D16" s="11"/>
      <c r="E16" s="11" t="s">
        <v>12</v>
      </c>
      <c r="F16" s="12">
        <v>31.25</v>
      </c>
      <c r="G16" s="10" t="s">
        <v>10</v>
      </c>
      <c r="H16" s="13">
        <v>9.3023260000000008</v>
      </c>
      <c r="I16" s="17"/>
      <c r="J16" s="18"/>
      <c r="K16" s="11"/>
      <c r="L16" s="57"/>
      <c r="M16" s="58">
        <f t="shared" si="0"/>
        <v>20.276163</v>
      </c>
    </row>
    <row r="17" spans="1:13" x14ac:dyDescent="0.25">
      <c r="A17" s="6">
        <v>231030</v>
      </c>
      <c r="B17" s="10" t="s">
        <v>25</v>
      </c>
      <c r="C17" s="11"/>
      <c r="D17" s="11"/>
      <c r="E17" s="11" t="s">
        <v>12</v>
      </c>
      <c r="F17" s="12">
        <v>31.25</v>
      </c>
      <c r="G17" s="10" t="s">
        <v>10</v>
      </c>
      <c r="H17" s="13">
        <v>27.906980000000001</v>
      </c>
      <c r="I17" s="17"/>
      <c r="J17" s="15"/>
      <c r="K17" s="11"/>
      <c r="L17" s="57"/>
      <c r="M17" s="58">
        <f t="shared" si="0"/>
        <v>29.578490000000002</v>
      </c>
    </row>
    <row r="18" spans="1:13" x14ac:dyDescent="0.25">
      <c r="A18" s="6">
        <v>231032</v>
      </c>
      <c r="B18" s="10" t="s">
        <v>26</v>
      </c>
      <c r="C18" s="10" t="s">
        <v>9</v>
      </c>
      <c r="D18" s="6">
        <v>40.909999999999997</v>
      </c>
      <c r="E18" s="11"/>
      <c r="F18" s="12"/>
      <c r="G18" s="10" t="s">
        <v>10</v>
      </c>
      <c r="H18" s="13">
        <v>46.511629999999997</v>
      </c>
      <c r="I18" s="17"/>
      <c r="J18" s="15"/>
      <c r="K18" s="11"/>
      <c r="L18" s="57"/>
      <c r="M18" s="58">
        <f t="shared" si="0"/>
        <v>43.710814999999997</v>
      </c>
    </row>
    <row r="19" spans="1:13" x14ac:dyDescent="0.25">
      <c r="A19" s="6">
        <v>231033</v>
      </c>
      <c r="B19" s="10" t="s">
        <v>27</v>
      </c>
      <c r="C19" s="11"/>
      <c r="D19" s="11"/>
      <c r="E19" s="11"/>
      <c r="F19" s="12"/>
      <c r="G19" s="10" t="s">
        <v>10</v>
      </c>
      <c r="H19" s="13">
        <v>37.209299999999999</v>
      </c>
      <c r="I19" s="17"/>
      <c r="J19" s="15"/>
      <c r="K19" s="11"/>
      <c r="L19" s="57"/>
      <c r="M19" s="58">
        <f t="shared" si="0"/>
        <v>37.209299999999999</v>
      </c>
    </row>
    <row r="20" spans="1:13" x14ac:dyDescent="0.25">
      <c r="A20" s="6">
        <v>231035</v>
      </c>
      <c r="B20" s="10" t="s">
        <v>28</v>
      </c>
      <c r="C20" s="11"/>
      <c r="D20" s="11"/>
      <c r="E20" s="11" t="s">
        <v>12</v>
      </c>
      <c r="F20" s="12">
        <v>25</v>
      </c>
      <c r="G20" s="10" t="s">
        <v>10</v>
      </c>
      <c r="H20" s="13">
        <v>44.44444</v>
      </c>
      <c r="I20" s="17" t="s">
        <v>29</v>
      </c>
      <c r="J20" s="15">
        <v>14</v>
      </c>
      <c r="K20" s="11"/>
      <c r="L20" s="57"/>
      <c r="M20" s="58">
        <f t="shared" si="0"/>
        <v>27.814813333333333</v>
      </c>
    </row>
    <row r="21" spans="1:13" x14ac:dyDescent="0.25">
      <c r="A21" s="6">
        <v>231036</v>
      </c>
      <c r="B21" s="10" t="s">
        <v>30</v>
      </c>
      <c r="C21" s="11"/>
      <c r="D21" s="11"/>
      <c r="E21" s="11" t="s">
        <v>12</v>
      </c>
      <c r="F21" s="12">
        <v>31.25</v>
      </c>
      <c r="G21" s="10" t="s">
        <v>10</v>
      </c>
      <c r="H21" s="13">
        <v>23.25581</v>
      </c>
      <c r="I21" s="17" t="s">
        <v>29</v>
      </c>
      <c r="J21" s="15">
        <v>20</v>
      </c>
      <c r="K21" s="11"/>
      <c r="L21" s="57"/>
      <c r="M21" s="58">
        <f t="shared" si="0"/>
        <v>24.835269999999998</v>
      </c>
    </row>
    <row r="22" spans="1:13" x14ac:dyDescent="0.25">
      <c r="A22" s="6">
        <v>231041</v>
      </c>
      <c r="B22" s="10" t="s">
        <v>31</v>
      </c>
      <c r="C22" s="10" t="s">
        <v>9</v>
      </c>
      <c r="D22" s="6">
        <v>13.64</v>
      </c>
      <c r="E22" s="11" t="s">
        <v>12</v>
      </c>
      <c r="F22" s="12">
        <v>25</v>
      </c>
      <c r="G22" s="10" t="s">
        <v>10</v>
      </c>
      <c r="H22" s="13">
        <v>32.558140000000002</v>
      </c>
      <c r="I22" s="17"/>
      <c r="J22" s="15"/>
      <c r="K22" s="11"/>
      <c r="L22" s="57"/>
      <c r="M22" s="58">
        <f t="shared" si="0"/>
        <v>23.732713333333333</v>
      </c>
    </row>
    <row r="23" spans="1:13" x14ac:dyDescent="0.25">
      <c r="A23" s="15">
        <v>231045</v>
      </c>
      <c r="B23" s="11" t="s">
        <v>32</v>
      </c>
      <c r="C23" s="11"/>
      <c r="D23" s="11"/>
      <c r="E23" s="11" t="s">
        <v>12</v>
      </c>
      <c r="F23" s="12">
        <v>31.25</v>
      </c>
      <c r="G23" s="11"/>
      <c r="H23" s="16"/>
      <c r="I23" s="17"/>
      <c r="J23" s="15"/>
      <c r="K23" s="11" t="s">
        <v>33</v>
      </c>
      <c r="L23" s="57">
        <v>23</v>
      </c>
      <c r="M23" s="58">
        <f t="shared" si="0"/>
        <v>27.125</v>
      </c>
    </row>
    <row r="24" spans="1:13" x14ac:dyDescent="0.25">
      <c r="A24" s="6">
        <v>231046</v>
      </c>
      <c r="B24" s="10" t="s">
        <v>34</v>
      </c>
      <c r="C24" s="11"/>
      <c r="D24" s="11"/>
      <c r="E24" s="11" t="s">
        <v>12</v>
      </c>
      <c r="F24" s="12">
        <v>43.75</v>
      </c>
      <c r="G24" s="10" t="s">
        <v>10</v>
      </c>
      <c r="H24" s="13">
        <v>48.837209999999999</v>
      </c>
      <c r="I24" s="17"/>
      <c r="J24" s="15"/>
      <c r="K24" s="11"/>
      <c r="L24" s="57"/>
      <c r="M24" s="58">
        <f t="shared" si="0"/>
        <v>46.293604999999999</v>
      </c>
    </row>
    <row r="25" spans="1:13" x14ac:dyDescent="0.25">
      <c r="A25" s="6">
        <v>231048</v>
      </c>
      <c r="B25" s="10" t="s">
        <v>35</v>
      </c>
      <c r="C25" s="11"/>
      <c r="D25" s="11"/>
      <c r="E25" s="11"/>
      <c r="F25" s="12"/>
      <c r="G25" s="10" t="s">
        <v>10</v>
      </c>
      <c r="H25" s="13">
        <v>46.511629999999997</v>
      </c>
      <c r="I25" s="17"/>
      <c r="J25" s="15"/>
      <c r="K25" s="11"/>
      <c r="L25" s="57"/>
      <c r="M25" s="58">
        <f t="shared" si="0"/>
        <v>46.511629999999997</v>
      </c>
    </row>
    <row r="26" spans="1:13" x14ac:dyDescent="0.25">
      <c r="A26" s="15">
        <v>231049</v>
      </c>
      <c r="B26" s="11" t="s">
        <v>36</v>
      </c>
      <c r="C26" s="11"/>
      <c r="D26" s="11"/>
      <c r="E26" s="11" t="s">
        <v>12</v>
      </c>
      <c r="F26" s="12">
        <v>25</v>
      </c>
      <c r="G26" s="11"/>
      <c r="H26" s="16"/>
      <c r="I26" s="17"/>
      <c r="J26" s="15"/>
      <c r="K26" s="11"/>
      <c r="L26" s="57"/>
      <c r="M26" s="58">
        <f t="shared" si="0"/>
        <v>25</v>
      </c>
    </row>
    <row r="27" spans="1:13" x14ac:dyDescent="0.25">
      <c r="A27" s="6">
        <v>231050</v>
      </c>
      <c r="B27" s="10" t="s">
        <v>37</v>
      </c>
      <c r="C27" s="11"/>
      <c r="D27" s="11"/>
      <c r="E27" s="11"/>
      <c r="F27" s="12"/>
      <c r="G27" s="10" t="s">
        <v>10</v>
      </c>
      <c r="H27" s="13">
        <v>48.888890000000004</v>
      </c>
      <c r="I27" s="17" t="s">
        <v>29</v>
      </c>
      <c r="J27" s="15">
        <v>21</v>
      </c>
      <c r="K27" s="11"/>
      <c r="L27" s="57"/>
      <c r="M27" s="58">
        <f t="shared" si="0"/>
        <v>34.944445000000002</v>
      </c>
    </row>
    <row r="28" spans="1:13" x14ac:dyDescent="0.25">
      <c r="A28" s="15">
        <v>231051</v>
      </c>
      <c r="B28" s="11" t="s">
        <v>38</v>
      </c>
      <c r="C28" s="11"/>
      <c r="D28" s="11"/>
      <c r="E28" s="11" t="s">
        <v>12</v>
      </c>
      <c r="F28" s="12">
        <v>18.75</v>
      </c>
      <c r="G28" s="11"/>
      <c r="H28" s="16"/>
      <c r="I28" s="17" t="s">
        <v>29</v>
      </c>
      <c r="J28" s="15">
        <v>30</v>
      </c>
      <c r="K28" s="11"/>
      <c r="L28" s="57"/>
      <c r="M28" s="58">
        <f t="shared" si="0"/>
        <v>24.375</v>
      </c>
    </row>
    <row r="29" spans="1:13" x14ac:dyDescent="0.25">
      <c r="A29" s="6">
        <v>231052</v>
      </c>
      <c r="B29" s="10" t="s">
        <v>39</v>
      </c>
      <c r="C29" s="11"/>
      <c r="D29" s="11"/>
      <c r="E29" s="11"/>
      <c r="F29" s="12"/>
      <c r="G29" s="10" t="s">
        <v>10</v>
      </c>
      <c r="H29" s="13">
        <v>48.837209999999999</v>
      </c>
      <c r="I29" s="17"/>
      <c r="J29" s="15"/>
      <c r="K29" s="11"/>
      <c r="L29" s="57"/>
      <c r="M29" s="58">
        <f t="shared" si="0"/>
        <v>48.837209999999999</v>
      </c>
    </row>
    <row r="30" spans="1:13" x14ac:dyDescent="0.25">
      <c r="A30" s="6">
        <v>231053</v>
      </c>
      <c r="B30" s="10" t="s">
        <v>40</v>
      </c>
      <c r="C30" s="11"/>
      <c r="D30" s="11"/>
      <c r="E30" s="11" t="s">
        <v>12</v>
      </c>
      <c r="F30" s="12">
        <v>38.888888889999997</v>
      </c>
      <c r="G30" s="10" t="s">
        <v>10</v>
      </c>
      <c r="H30" s="13">
        <v>37.77778</v>
      </c>
      <c r="I30" s="17"/>
      <c r="J30" s="15"/>
      <c r="K30" s="11"/>
      <c r="L30" s="57"/>
      <c r="M30" s="58">
        <f t="shared" si="0"/>
        <v>38.333334444999998</v>
      </c>
    </row>
    <row r="31" spans="1:13" x14ac:dyDescent="0.25">
      <c r="A31" s="15">
        <v>231055</v>
      </c>
      <c r="B31" s="11" t="s">
        <v>41</v>
      </c>
      <c r="C31" s="11"/>
      <c r="D31" s="11"/>
      <c r="E31" s="11" t="s">
        <v>12</v>
      </c>
      <c r="F31" s="12">
        <v>28.125</v>
      </c>
      <c r="G31" s="11"/>
      <c r="H31" s="16"/>
      <c r="I31" s="17" t="s">
        <v>29</v>
      </c>
      <c r="J31" s="15">
        <v>24</v>
      </c>
      <c r="K31" s="11"/>
      <c r="L31" s="57"/>
      <c r="M31" s="58">
        <f t="shared" si="0"/>
        <v>26.0625</v>
      </c>
    </row>
    <row r="32" spans="1:13" x14ac:dyDescent="0.25">
      <c r="A32" s="6">
        <v>231058</v>
      </c>
      <c r="B32" s="10" t="s">
        <v>42</v>
      </c>
      <c r="C32" s="11"/>
      <c r="D32" s="11"/>
      <c r="E32" s="11" t="s">
        <v>12</v>
      </c>
      <c r="F32" s="12">
        <v>37.5</v>
      </c>
      <c r="G32" s="10" t="s">
        <v>10</v>
      </c>
      <c r="H32" s="13">
        <v>44.186050000000002</v>
      </c>
      <c r="I32" s="17" t="s">
        <v>29</v>
      </c>
      <c r="J32" s="15">
        <v>8</v>
      </c>
      <c r="K32" s="11"/>
      <c r="L32" s="57"/>
      <c r="M32" s="58">
        <f t="shared" si="0"/>
        <v>29.895349999999997</v>
      </c>
    </row>
    <row r="33" spans="1:13" x14ac:dyDescent="0.25">
      <c r="A33" s="15">
        <v>231059</v>
      </c>
      <c r="B33" s="11" t="s">
        <v>43</v>
      </c>
      <c r="C33" s="11"/>
      <c r="D33" s="11"/>
      <c r="E33" s="11" t="s">
        <v>12</v>
      </c>
      <c r="F33" s="12">
        <v>43.75</v>
      </c>
      <c r="G33" s="11"/>
      <c r="H33" s="16"/>
      <c r="I33" s="17"/>
      <c r="J33" s="15"/>
      <c r="K33" s="11"/>
      <c r="L33" s="57"/>
      <c r="M33" s="58">
        <f t="shared" si="0"/>
        <v>43.75</v>
      </c>
    </row>
    <row r="34" spans="1:13" x14ac:dyDescent="0.25">
      <c r="A34" s="6">
        <v>231062</v>
      </c>
      <c r="B34" s="10" t="s">
        <v>44</v>
      </c>
      <c r="C34" s="10" t="s">
        <v>9</v>
      </c>
      <c r="D34" s="6">
        <v>13.64</v>
      </c>
      <c r="E34" s="11" t="s">
        <v>12</v>
      </c>
      <c r="F34" s="12">
        <v>43.75</v>
      </c>
      <c r="G34" s="10" t="s">
        <v>10</v>
      </c>
      <c r="H34" s="13">
        <v>48.837209999999999</v>
      </c>
      <c r="I34" s="17"/>
      <c r="J34" s="15"/>
      <c r="K34" s="11"/>
      <c r="L34" s="57"/>
      <c r="M34" s="58">
        <f t="shared" si="0"/>
        <v>35.40907</v>
      </c>
    </row>
    <row r="35" spans="1:13" x14ac:dyDescent="0.25">
      <c r="A35" s="6">
        <v>231073</v>
      </c>
      <c r="B35" s="10" t="s">
        <v>45</v>
      </c>
      <c r="C35" s="10" t="s">
        <v>9</v>
      </c>
      <c r="D35" s="6">
        <v>4.55</v>
      </c>
      <c r="E35" s="11" t="s">
        <v>12</v>
      </c>
      <c r="F35" s="12">
        <v>12.121212119999999</v>
      </c>
      <c r="G35" s="10" t="s">
        <v>10</v>
      </c>
      <c r="H35" s="13">
        <v>13.63636</v>
      </c>
      <c r="I35" s="17"/>
      <c r="J35" s="15"/>
      <c r="K35" s="11"/>
      <c r="L35" s="57"/>
      <c r="M35" s="58">
        <f t="shared" si="0"/>
        <v>10.10252404</v>
      </c>
    </row>
    <row r="36" spans="1:13" x14ac:dyDescent="0.25">
      <c r="A36" s="6">
        <v>231075</v>
      </c>
      <c r="B36" s="10" t="s">
        <v>46</v>
      </c>
      <c r="C36" s="10" t="s">
        <v>9</v>
      </c>
      <c r="D36" s="6">
        <v>0</v>
      </c>
      <c r="E36" s="11" t="s">
        <v>12</v>
      </c>
      <c r="F36" s="12">
        <v>24.242424239999998</v>
      </c>
      <c r="G36" s="10" t="s">
        <v>10</v>
      </c>
      <c r="H36" s="13">
        <v>18.181819999999998</v>
      </c>
      <c r="I36" s="17"/>
      <c r="J36" s="15"/>
      <c r="K36" s="11"/>
      <c r="L36" s="57"/>
      <c r="M36" s="58">
        <f t="shared" si="0"/>
        <v>14.141414746666664</v>
      </c>
    </row>
    <row r="37" spans="1:13" x14ac:dyDescent="0.25">
      <c r="A37" s="6">
        <v>231076</v>
      </c>
      <c r="B37" s="10" t="s">
        <v>47</v>
      </c>
      <c r="C37" s="11"/>
      <c r="D37" s="11"/>
      <c r="E37" s="11" t="s">
        <v>12</v>
      </c>
      <c r="F37" s="12">
        <v>48.484848479999997</v>
      </c>
      <c r="G37" s="10" t="s">
        <v>10</v>
      </c>
      <c r="H37" s="13">
        <v>47.727269999999997</v>
      </c>
      <c r="I37" s="17" t="s">
        <v>29</v>
      </c>
      <c r="J37" s="15">
        <v>23</v>
      </c>
      <c r="K37" s="11"/>
      <c r="L37" s="57"/>
      <c r="M37" s="58">
        <f t="shared" si="0"/>
        <v>39.737372826666665</v>
      </c>
    </row>
    <row r="38" spans="1:13" x14ac:dyDescent="0.25">
      <c r="A38" s="6">
        <v>231077</v>
      </c>
      <c r="B38" s="10" t="s">
        <v>48</v>
      </c>
      <c r="C38" s="11"/>
      <c r="D38" s="11"/>
      <c r="E38" s="11" t="s">
        <v>12</v>
      </c>
      <c r="F38" s="12">
        <v>21.212121209999999</v>
      </c>
      <c r="G38" s="10" t="s">
        <v>10</v>
      </c>
      <c r="H38" s="13">
        <v>27.272729999999999</v>
      </c>
      <c r="I38" s="17"/>
      <c r="J38" s="15"/>
      <c r="K38" s="11" t="s">
        <v>33</v>
      </c>
      <c r="L38" s="57">
        <v>17</v>
      </c>
      <c r="M38" s="58">
        <f t="shared" si="0"/>
        <v>21.828283736666663</v>
      </c>
    </row>
    <row r="39" spans="1:13" x14ac:dyDescent="0.25">
      <c r="A39" s="15">
        <v>231078</v>
      </c>
      <c r="B39" s="11" t="s">
        <v>49</v>
      </c>
      <c r="C39" s="11"/>
      <c r="D39" s="11"/>
      <c r="E39" s="11" t="s">
        <v>12</v>
      </c>
      <c r="F39" s="12">
        <v>27.777777780000001</v>
      </c>
      <c r="G39" s="11"/>
      <c r="H39" s="16"/>
      <c r="I39" s="17"/>
      <c r="J39" s="15"/>
      <c r="K39" s="11"/>
      <c r="L39" s="57"/>
      <c r="M39" s="58">
        <f t="shared" si="0"/>
        <v>27.777777780000001</v>
      </c>
    </row>
    <row r="40" spans="1:13" x14ac:dyDescent="0.25">
      <c r="A40" s="6">
        <v>231079</v>
      </c>
      <c r="B40" s="10" t="s">
        <v>50</v>
      </c>
      <c r="C40" s="11"/>
      <c r="D40" s="11"/>
      <c r="E40" s="11" t="s">
        <v>12</v>
      </c>
      <c r="F40" s="12">
        <v>39.39393939</v>
      </c>
      <c r="G40" s="10" t="s">
        <v>10</v>
      </c>
      <c r="H40" s="13">
        <v>36.363639999999997</v>
      </c>
      <c r="I40" s="17" t="s">
        <v>29</v>
      </c>
      <c r="J40" s="18">
        <v>0.19</v>
      </c>
      <c r="K40" s="11"/>
      <c r="L40" s="57"/>
      <c r="M40" s="58">
        <f t="shared" si="0"/>
        <v>25.315859796666661</v>
      </c>
    </row>
    <row r="41" spans="1:13" x14ac:dyDescent="0.25">
      <c r="A41" s="15">
        <v>231080</v>
      </c>
      <c r="B41" s="11" t="s">
        <v>51</v>
      </c>
      <c r="C41" s="11"/>
      <c r="D41" s="11"/>
      <c r="E41" s="11" t="s">
        <v>12</v>
      </c>
      <c r="F41" s="12">
        <v>47.222222219999999</v>
      </c>
      <c r="G41" s="11"/>
      <c r="H41" s="16"/>
      <c r="I41" s="17"/>
      <c r="J41" s="15"/>
      <c r="K41" s="11"/>
      <c r="L41" s="57"/>
      <c r="M41" s="58">
        <f t="shared" si="0"/>
        <v>47.222222219999999</v>
      </c>
    </row>
    <row r="42" spans="1:13" x14ac:dyDescent="0.25">
      <c r="A42" s="6">
        <v>231082</v>
      </c>
      <c r="B42" s="10" t="s">
        <v>52</v>
      </c>
      <c r="C42" s="10" t="s">
        <v>9</v>
      </c>
      <c r="D42" s="6">
        <v>9.09</v>
      </c>
      <c r="E42" s="11" t="s">
        <v>12</v>
      </c>
      <c r="F42" s="12">
        <v>39.39393939</v>
      </c>
      <c r="G42" s="10"/>
      <c r="H42" s="13"/>
      <c r="I42" s="17"/>
      <c r="J42" s="15"/>
      <c r="K42" s="11"/>
      <c r="L42" s="57"/>
      <c r="M42" s="58">
        <f t="shared" si="0"/>
        <v>24.241969695000002</v>
      </c>
    </row>
    <row r="43" spans="1:13" x14ac:dyDescent="0.25">
      <c r="A43" s="6">
        <v>231084</v>
      </c>
      <c r="B43" s="10" t="s">
        <v>53</v>
      </c>
      <c r="C43" s="11"/>
      <c r="D43" s="11"/>
      <c r="E43" s="11" t="s">
        <v>12</v>
      </c>
      <c r="F43" s="12">
        <v>33.333333330000002</v>
      </c>
      <c r="G43" s="10" t="s">
        <v>10</v>
      </c>
      <c r="H43" s="13">
        <v>29.545449999999999</v>
      </c>
      <c r="I43" s="17"/>
      <c r="J43" s="15"/>
      <c r="K43" s="11"/>
      <c r="L43" s="57"/>
      <c r="M43" s="58">
        <f t="shared" si="0"/>
        <v>31.439391665000002</v>
      </c>
    </row>
    <row r="44" spans="1:13" x14ac:dyDescent="0.25">
      <c r="A44" s="6">
        <v>231086</v>
      </c>
      <c r="B44" s="10" t="s">
        <v>54</v>
      </c>
      <c r="C44" s="10" t="s">
        <v>9</v>
      </c>
      <c r="D44" s="6">
        <v>9.09</v>
      </c>
      <c r="E44" s="11" t="s">
        <v>12</v>
      </c>
      <c r="F44" s="12">
        <v>36.363636360000001</v>
      </c>
      <c r="G44" s="10" t="s">
        <v>10</v>
      </c>
      <c r="H44" s="13">
        <v>25</v>
      </c>
      <c r="I44" s="17"/>
      <c r="J44" s="15"/>
      <c r="K44" s="11"/>
      <c r="L44" s="57"/>
      <c r="M44" s="58">
        <f t="shared" si="0"/>
        <v>23.484545453333336</v>
      </c>
    </row>
    <row r="45" spans="1:13" x14ac:dyDescent="0.25">
      <c r="A45" s="15">
        <v>231087</v>
      </c>
      <c r="B45" s="11" t="s">
        <v>55</v>
      </c>
      <c r="C45" s="11"/>
      <c r="D45" s="11"/>
      <c r="E45" s="11" t="s">
        <v>12</v>
      </c>
      <c r="F45" s="12">
        <v>33.333333330000002</v>
      </c>
      <c r="G45" s="11"/>
      <c r="H45" s="16"/>
      <c r="I45" s="17" t="s">
        <v>29</v>
      </c>
      <c r="J45" s="15">
        <v>30</v>
      </c>
      <c r="K45" s="11"/>
      <c r="L45" s="57"/>
      <c r="M45" s="58">
        <f t="shared" si="0"/>
        <v>31.666666665000001</v>
      </c>
    </row>
    <row r="46" spans="1:13" x14ac:dyDescent="0.25">
      <c r="A46" s="6">
        <v>231090</v>
      </c>
      <c r="B46" s="10" t="s">
        <v>56</v>
      </c>
      <c r="C46" s="11"/>
      <c r="D46" s="11"/>
      <c r="E46" s="11" t="s">
        <v>12</v>
      </c>
      <c r="F46" s="12">
        <v>0</v>
      </c>
      <c r="G46" s="10" t="s">
        <v>10</v>
      </c>
      <c r="H46" s="13">
        <v>2.2727270000000002</v>
      </c>
      <c r="I46" s="17"/>
      <c r="J46" s="15"/>
      <c r="K46" s="11"/>
      <c r="L46" s="57"/>
      <c r="M46" s="58">
        <f t="shared" si="0"/>
        <v>1.1363635000000001</v>
      </c>
    </row>
    <row r="47" spans="1:13" x14ac:dyDescent="0.25">
      <c r="A47" s="6">
        <v>231094</v>
      </c>
      <c r="B47" s="10" t="s">
        <v>57</v>
      </c>
      <c r="C47" s="11"/>
      <c r="D47" s="11"/>
      <c r="E47" s="11" t="s">
        <v>12</v>
      </c>
      <c r="F47" s="12">
        <v>48.484848479999997</v>
      </c>
      <c r="G47" s="10" t="s">
        <v>10</v>
      </c>
      <c r="H47" s="13">
        <v>27.272729999999999</v>
      </c>
      <c r="I47" s="17"/>
      <c r="J47" s="15"/>
      <c r="K47" s="11"/>
      <c r="L47" s="57"/>
      <c r="M47" s="58">
        <f t="shared" si="0"/>
        <v>37.878789239999996</v>
      </c>
    </row>
    <row r="48" spans="1:13" x14ac:dyDescent="0.25">
      <c r="A48" s="6">
        <v>231095</v>
      </c>
      <c r="B48" s="10" t="s">
        <v>58</v>
      </c>
      <c r="C48" s="10" t="s">
        <v>9</v>
      </c>
      <c r="D48" s="6">
        <v>4.55</v>
      </c>
      <c r="E48" s="11" t="s">
        <v>12</v>
      </c>
      <c r="F48" s="12">
        <v>13.88888889</v>
      </c>
      <c r="G48" s="10" t="s">
        <v>10</v>
      </c>
      <c r="H48" s="13">
        <v>15.55556</v>
      </c>
      <c r="I48" s="17"/>
      <c r="J48" s="15"/>
      <c r="K48" s="11"/>
      <c r="L48" s="57"/>
      <c r="M48" s="58">
        <f t="shared" si="0"/>
        <v>11.331482963333334</v>
      </c>
    </row>
    <row r="49" spans="1:13" x14ac:dyDescent="0.25">
      <c r="A49" s="6">
        <v>231097</v>
      </c>
      <c r="B49" s="10" t="s">
        <v>59</v>
      </c>
      <c r="C49" s="11"/>
      <c r="D49" s="11"/>
      <c r="E49" s="11" t="s">
        <v>12</v>
      </c>
      <c r="F49" s="12">
        <v>11.11111111</v>
      </c>
      <c r="G49" s="10" t="s">
        <v>10</v>
      </c>
      <c r="H49" s="13">
        <v>11.11111</v>
      </c>
      <c r="I49" s="17"/>
      <c r="J49" s="15"/>
      <c r="K49" s="11"/>
      <c r="L49" s="57"/>
      <c r="M49" s="58">
        <f t="shared" si="0"/>
        <v>11.111110555</v>
      </c>
    </row>
    <row r="50" spans="1:13" x14ac:dyDescent="0.25">
      <c r="A50" s="6">
        <v>231098</v>
      </c>
      <c r="B50" s="10" t="s">
        <v>60</v>
      </c>
      <c r="C50" s="11"/>
      <c r="D50" s="11"/>
      <c r="E50" s="11" t="s">
        <v>12</v>
      </c>
      <c r="F50" s="12">
        <v>18.18181818</v>
      </c>
      <c r="G50" s="10" t="s">
        <v>10</v>
      </c>
      <c r="H50" s="13">
        <v>47.727269999999997</v>
      </c>
      <c r="I50" s="17"/>
      <c r="J50" s="15"/>
      <c r="K50" s="11"/>
      <c r="L50" s="57"/>
      <c r="M50" s="58">
        <f t="shared" si="0"/>
        <v>32.954544089999999</v>
      </c>
    </row>
    <row r="51" spans="1:13" x14ac:dyDescent="0.25">
      <c r="A51" s="6">
        <v>231100</v>
      </c>
      <c r="B51" s="10" t="s">
        <v>61</v>
      </c>
      <c r="C51" s="11"/>
      <c r="D51" s="11"/>
      <c r="E51" s="11" t="s">
        <v>12</v>
      </c>
      <c r="F51" s="12">
        <v>15.15151515</v>
      </c>
      <c r="G51" s="10" t="s">
        <v>10</v>
      </c>
      <c r="H51" s="13">
        <v>20.454550000000001</v>
      </c>
      <c r="I51" s="17"/>
      <c r="J51" s="15"/>
      <c r="K51" s="11"/>
      <c r="L51" s="57"/>
      <c r="M51" s="58">
        <f t="shared" si="0"/>
        <v>17.803032575</v>
      </c>
    </row>
    <row r="52" spans="1:13" x14ac:dyDescent="0.25">
      <c r="A52" s="6">
        <v>231102</v>
      </c>
      <c r="B52" s="10" t="s">
        <v>62</v>
      </c>
      <c r="C52" s="11"/>
      <c r="D52" s="11"/>
      <c r="E52" s="11" t="s">
        <v>12</v>
      </c>
      <c r="F52" s="12">
        <v>48.484848479999997</v>
      </c>
      <c r="G52" s="10" t="s">
        <v>10</v>
      </c>
      <c r="H52" s="13">
        <v>47.727269999999997</v>
      </c>
      <c r="I52" s="17"/>
      <c r="J52" s="15"/>
      <c r="K52" s="11"/>
      <c r="L52" s="57"/>
      <c r="M52" s="58">
        <f t="shared" si="0"/>
        <v>48.106059239999993</v>
      </c>
    </row>
    <row r="53" spans="1:13" x14ac:dyDescent="0.25">
      <c r="A53" s="6">
        <v>231104</v>
      </c>
      <c r="B53" s="10" t="s">
        <v>63</v>
      </c>
      <c r="C53" s="11"/>
      <c r="D53" s="11"/>
      <c r="E53" s="11" t="s">
        <v>12</v>
      </c>
      <c r="F53" s="12">
        <v>42.424242419999999</v>
      </c>
      <c r="G53" s="10" t="s">
        <v>10</v>
      </c>
      <c r="H53" s="13">
        <v>43.181820000000002</v>
      </c>
      <c r="I53" s="17" t="s">
        <v>29</v>
      </c>
      <c r="J53" s="15">
        <v>43</v>
      </c>
      <c r="K53" s="11"/>
      <c r="L53" s="57"/>
      <c r="M53" s="58">
        <f t="shared" si="0"/>
        <v>42.868687473333331</v>
      </c>
    </row>
    <row r="54" spans="1:13" x14ac:dyDescent="0.25">
      <c r="A54" s="6">
        <v>231103</v>
      </c>
      <c r="B54" s="10" t="s">
        <v>64</v>
      </c>
      <c r="C54" s="11"/>
      <c r="D54" s="11"/>
      <c r="E54" s="11"/>
      <c r="F54" s="12"/>
      <c r="G54" s="10" t="s">
        <v>10</v>
      </c>
      <c r="H54" s="13">
        <v>36.363639999999997</v>
      </c>
      <c r="I54" s="17"/>
      <c r="J54" s="15"/>
      <c r="K54" s="11"/>
      <c r="L54" s="57"/>
      <c r="M54" s="58">
        <f t="shared" si="0"/>
        <v>36.363639999999997</v>
      </c>
    </row>
    <row r="55" spans="1:13" x14ac:dyDescent="0.25">
      <c r="A55" s="6">
        <v>231108</v>
      </c>
      <c r="B55" s="10" t="s">
        <v>65</v>
      </c>
      <c r="C55" s="10" t="s">
        <v>9</v>
      </c>
      <c r="D55" s="6">
        <v>4.55</v>
      </c>
      <c r="E55" s="11" t="s">
        <v>12</v>
      </c>
      <c r="F55" s="12">
        <v>15.15151515</v>
      </c>
      <c r="G55" s="10" t="s">
        <v>10</v>
      </c>
      <c r="H55" s="13">
        <v>13.63636</v>
      </c>
      <c r="I55" s="17"/>
      <c r="J55" s="15"/>
      <c r="K55" s="11"/>
      <c r="L55" s="57"/>
      <c r="M55" s="58">
        <f t="shared" si="0"/>
        <v>11.112625049999998</v>
      </c>
    </row>
    <row r="56" spans="1:13" x14ac:dyDescent="0.25">
      <c r="A56" s="15">
        <v>231110</v>
      </c>
      <c r="B56" s="11" t="s">
        <v>66</v>
      </c>
      <c r="C56" s="11"/>
      <c r="D56" s="11"/>
      <c r="E56" s="11" t="s">
        <v>12</v>
      </c>
      <c r="F56" s="12">
        <v>36.363636360000001</v>
      </c>
      <c r="G56" s="11"/>
      <c r="H56" s="16"/>
      <c r="I56" s="17" t="s">
        <v>29</v>
      </c>
      <c r="J56" s="15">
        <v>20</v>
      </c>
      <c r="K56" s="11"/>
      <c r="L56" s="57"/>
      <c r="M56" s="58">
        <f t="shared" si="0"/>
        <v>28.18181818</v>
      </c>
    </row>
    <row r="57" spans="1:13" x14ac:dyDescent="0.25">
      <c r="A57" s="6">
        <v>231111</v>
      </c>
      <c r="B57" s="10" t="s">
        <v>67</v>
      </c>
      <c r="C57" s="10" t="s">
        <v>9</v>
      </c>
      <c r="D57" s="6">
        <v>22.73</v>
      </c>
      <c r="E57" s="11"/>
      <c r="F57" s="12"/>
      <c r="G57" s="10"/>
      <c r="H57" s="13"/>
      <c r="I57" s="17"/>
      <c r="J57" s="15"/>
      <c r="K57" s="11"/>
      <c r="L57" s="57"/>
      <c r="M57" s="58">
        <f t="shared" si="0"/>
        <v>22.73</v>
      </c>
    </row>
    <row r="58" spans="1:13" x14ac:dyDescent="0.25">
      <c r="A58" s="15">
        <v>231112</v>
      </c>
      <c r="B58" s="11" t="s">
        <v>68</v>
      </c>
      <c r="C58" s="11"/>
      <c r="D58" s="11"/>
      <c r="E58" s="11" t="s">
        <v>12</v>
      </c>
      <c r="F58" s="12">
        <v>3.0303030299999998</v>
      </c>
      <c r="G58" s="11"/>
      <c r="H58" s="16"/>
      <c r="I58" s="17" t="s">
        <v>29</v>
      </c>
      <c r="J58" s="15">
        <v>47</v>
      </c>
      <c r="K58" s="11"/>
      <c r="L58" s="57"/>
      <c r="M58" s="58">
        <f t="shared" si="0"/>
        <v>25.015151514999999</v>
      </c>
    </row>
    <row r="59" spans="1:13" x14ac:dyDescent="0.25">
      <c r="A59" s="6">
        <v>231113</v>
      </c>
      <c r="B59" s="10" t="s">
        <v>69</v>
      </c>
      <c r="C59" s="11"/>
      <c r="D59" s="11"/>
      <c r="E59" s="11" t="s">
        <v>12</v>
      </c>
      <c r="F59" s="12">
        <v>44.444444439999998</v>
      </c>
      <c r="G59" s="10" t="s">
        <v>10</v>
      </c>
      <c r="H59" s="13">
        <v>40</v>
      </c>
      <c r="I59" s="17"/>
      <c r="J59" s="15"/>
      <c r="K59" s="11" t="s">
        <v>33</v>
      </c>
      <c r="L59" s="57">
        <v>23</v>
      </c>
      <c r="M59" s="58">
        <f t="shared" si="0"/>
        <v>35.814814813333335</v>
      </c>
    </row>
    <row r="60" spans="1:13" x14ac:dyDescent="0.25">
      <c r="A60" s="6">
        <v>231114</v>
      </c>
      <c r="B60" s="10" t="s">
        <v>70</v>
      </c>
      <c r="C60" s="11"/>
      <c r="D60" s="11"/>
      <c r="E60" s="11" t="s">
        <v>12</v>
      </c>
      <c r="F60" s="12">
        <v>12.121212119999999</v>
      </c>
      <c r="G60" s="10" t="s">
        <v>10</v>
      </c>
      <c r="H60" s="13">
        <v>27.272729999999999</v>
      </c>
      <c r="I60" s="17"/>
      <c r="J60" s="15"/>
      <c r="K60" s="11"/>
      <c r="L60" s="57"/>
      <c r="M60" s="58">
        <f t="shared" si="0"/>
        <v>19.696971059999999</v>
      </c>
    </row>
    <row r="61" spans="1:13" x14ac:dyDescent="0.25">
      <c r="A61" s="15">
        <v>231116</v>
      </c>
      <c r="B61" s="11" t="s">
        <v>71</v>
      </c>
      <c r="C61" s="11"/>
      <c r="D61" s="11"/>
      <c r="E61" s="11" t="s">
        <v>12</v>
      </c>
      <c r="F61" s="12">
        <v>48.484848479999997</v>
      </c>
      <c r="G61" s="11"/>
      <c r="H61" s="16"/>
      <c r="I61" s="17"/>
      <c r="J61" s="15"/>
      <c r="K61" s="11"/>
      <c r="L61" s="57"/>
      <c r="M61" s="58">
        <f t="shared" si="0"/>
        <v>48.484848479999997</v>
      </c>
    </row>
    <row r="62" spans="1:13" x14ac:dyDescent="0.25">
      <c r="A62" s="6">
        <v>231117</v>
      </c>
      <c r="B62" s="10" t="s">
        <v>72</v>
      </c>
      <c r="C62" s="11"/>
      <c r="D62" s="11"/>
      <c r="E62" s="11" t="s">
        <v>12</v>
      </c>
      <c r="F62" s="12">
        <v>45.454545449999998</v>
      </c>
      <c r="G62" s="10" t="s">
        <v>10</v>
      </c>
      <c r="H62" s="13">
        <v>22.727270000000001</v>
      </c>
      <c r="I62" s="17"/>
      <c r="J62" s="15"/>
      <c r="K62" s="11"/>
      <c r="L62" s="57"/>
      <c r="M62" s="58">
        <f t="shared" si="0"/>
        <v>34.090907725000001</v>
      </c>
    </row>
    <row r="63" spans="1:13" x14ac:dyDescent="0.25">
      <c r="A63" s="6">
        <v>231119</v>
      </c>
      <c r="B63" s="10" t="s">
        <v>73</v>
      </c>
      <c r="C63" s="11"/>
      <c r="D63" s="11"/>
      <c r="E63" s="11" t="s">
        <v>12</v>
      </c>
      <c r="F63" s="12">
        <v>0</v>
      </c>
      <c r="G63" s="10" t="s">
        <v>10</v>
      </c>
      <c r="H63" s="13">
        <v>2.2727270000000002</v>
      </c>
      <c r="I63" s="17"/>
      <c r="J63" s="15"/>
      <c r="K63" s="11" t="s">
        <v>33</v>
      </c>
      <c r="L63" s="57">
        <v>0</v>
      </c>
      <c r="M63" s="58">
        <f t="shared" si="0"/>
        <v>0.75757566666666676</v>
      </c>
    </row>
    <row r="64" spans="1:13" x14ac:dyDescent="0.25">
      <c r="A64" s="15">
        <v>231121</v>
      </c>
      <c r="B64" s="11" t="s">
        <v>74</v>
      </c>
      <c r="C64" s="11"/>
      <c r="D64" s="11"/>
      <c r="E64" s="11" t="s">
        <v>12</v>
      </c>
      <c r="F64" s="12">
        <v>33.333333330000002</v>
      </c>
      <c r="G64" s="11"/>
      <c r="H64" s="16"/>
      <c r="I64" s="17"/>
      <c r="J64" s="15"/>
      <c r="K64" s="11"/>
      <c r="L64" s="57"/>
      <c r="M64" s="58">
        <f t="shared" si="0"/>
        <v>33.333333330000002</v>
      </c>
    </row>
    <row r="65" spans="1:13" x14ac:dyDescent="0.25">
      <c r="A65" s="6">
        <v>231122</v>
      </c>
      <c r="B65" s="10" t="s">
        <v>75</v>
      </c>
      <c r="C65" s="10" t="s">
        <v>9</v>
      </c>
      <c r="D65" s="6">
        <v>40.909999999999997</v>
      </c>
      <c r="E65" s="11" t="s">
        <v>12</v>
      </c>
      <c r="F65" s="12">
        <v>12.121212119999999</v>
      </c>
      <c r="G65" s="10"/>
      <c r="H65" s="13"/>
      <c r="I65" s="17"/>
      <c r="J65" s="15"/>
      <c r="K65" s="11"/>
      <c r="L65" s="57"/>
      <c r="M65" s="58">
        <f t="shared" si="0"/>
        <v>26.515606059999996</v>
      </c>
    </row>
    <row r="66" spans="1:13" x14ac:dyDescent="0.25">
      <c r="A66" s="6">
        <v>231125</v>
      </c>
      <c r="B66" s="10" t="s">
        <v>76</v>
      </c>
      <c r="C66" s="10" t="s">
        <v>9</v>
      </c>
      <c r="D66" s="6">
        <v>9.09</v>
      </c>
      <c r="E66" s="11" t="s">
        <v>12</v>
      </c>
      <c r="F66" s="12">
        <v>3.0303030299999998</v>
      </c>
      <c r="G66" s="10" t="s">
        <v>10</v>
      </c>
      <c r="H66" s="13">
        <v>2.2727270000000002</v>
      </c>
      <c r="I66" s="17"/>
      <c r="J66" s="15"/>
      <c r="K66" s="11"/>
      <c r="L66" s="57"/>
      <c r="M66" s="58">
        <f t="shared" si="0"/>
        <v>4.7976766766666668</v>
      </c>
    </row>
    <row r="67" spans="1:13" x14ac:dyDescent="0.25">
      <c r="A67" s="6">
        <v>231129</v>
      </c>
      <c r="B67" s="10" t="s">
        <v>77</v>
      </c>
      <c r="C67" s="11"/>
      <c r="D67" s="11"/>
      <c r="E67" s="11" t="s">
        <v>12</v>
      </c>
      <c r="F67" s="12">
        <v>33.333333330000002</v>
      </c>
      <c r="G67" s="10" t="s">
        <v>10</v>
      </c>
      <c r="H67" s="13">
        <v>40.909089999999999</v>
      </c>
      <c r="I67" s="17"/>
      <c r="J67" s="15"/>
      <c r="K67" s="11"/>
      <c r="L67" s="57"/>
      <c r="M67" s="58">
        <f t="shared" si="0"/>
        <v>37.121211665000004</v>
      </c>
    </row>
    <row r="68" spans="1:13" x14ac:dyDescent="0.25">
      <c r="A68" s="6">
        <v>231131</v>
      </c>
      <c r="B68" s="10" t="s">
        <v>78</v>
      </c>
      <c r="C68" s="11"/>
      <c r="D68" s="11"/>
      <c r="E68" s="11" t="s">
        <v>12</v>
      </c>
      <c r="F68" s="12">
        <v>41.666666669999998</v>
      </c>
      <c r="G68" s="10" t="s">
        <v>10</v>
      </c>
      <c r="H68" s="13">
        <v>46.666670000000003</v>
      </c>
      <c r="I68" s="17"/>
      <c r="J68" s="15"/>
      <c r="K68" s="11"/>
      <c r="L68" s="57"/>
      <c r="M68" s="58">
        <f t="shared" ref="M68:M96" si="1">AVERAGE(L68,J68,H68,F68,D68)</f>
        <v>44.166668334999997</v>
      </c>
    </row>
    <row r="69" spans="1:13" x14ac:dyDescent="0.25">
      <c r="A69" s="6">
        <v>231132</v>
      </c>
      <c r="B69" s="10" t="s">
        <v>79</v>
      </c>
      <c r="C69" s="11"/>
      <c r="D69" s="11"/>
      <c r="E69" s="11" t="s">
        <v>12</v>
      </c>
      <c r="F69" s="12">
        <v>18.18181818</v>
      </c>
      <c r="G69" s="10" t="s">
        <v>10</v>
      </c>
      <c r="H69" s="13">
        <v>40.909089999999999</v>
      </c>
      <c r="I69" s="17"/>
      <c r="J69" s="15"/>
      <c r="K69" s="11"/>
      <c r="L69" s="57"/>
      <c r="M69" s="58">
        <f t="shared" si="1"/>
        <v>29.54545409</v>
      </c>
    </row>
    <row r="70" spans="1:13" x14ac:dyDescent="0.25">
      <c r="A70" s="6">
        <v>231133</v>
      </c>
      <c r="B70" s="10" t="s">
        <v>80</v>
      </c>
      <c r="C70" s="11"/>
      <c r="D70" s="11"/>
      <c r="E70" s="11" t="s">
        <v>12</v>
      </c>
      <c r="F70" s="12">
        <v>47.222222219999999</v>
      </c>
      <c r="G70" s="10" t="s">
        <v>10</v>
      </c>
      <c r="H70" s="13">
        <v>35.55556</v>
      </c>
      <c r="I70" s="17"/>
      <c r="J70" s="15"/>
      <c r="K70" s="11" t="s">
        <v>33</v>
      </c>
      <c r="L70" s="57">
        <v>23</v>
      </c>
      <c r="M70" s="58">
        <f t="shared" si="1"/>
        <v>35.259260740000002</v>
      </c>
    </row>
    <row r="71" spans="1:13" x14ac:dyDescent="0.25">
      <c r="A71" s="6">
        <v>231134</v>
      </c>
      <c r="B71" s="10" t="s">
        <v>81</v>
      </c>
      <c r="C71" s="10" t="s">
        <v>9</v>
      </c>
      <c r="D71" s="6">
        <v>0</v>
      </c>
      <c r="E71" s="11" t="s">
        <v>12</v>
      </c>
      <c r="F71" s="12">
        <v>42.424242419999999</v>
      </c>
      <c r="G71" s="10" t="s">
        <v>10</v>
      </c>
      <c r="H71" s="13">
        <v>22.727270000000001</v>
      </c>
      <c r="I71" s="17"/>
      <c r="J71" s="15"/>
      <c r="K71" s="11"/>
      <c r="L71" s="57"/>
      <c r="M71" s="58">
        <f t="shared" si="1"/>
        <v>21.717170806666669</v>
      </c>
    </row>
    <row r="72" spans="1:13" x14ac:dyDescent="0.25">
      <c r="A72" s="6">
        <v>231135</v>
      </c>
      <c r="B72" s="10" t="s">
        <v>82</v>
      </c>
      <c r="C72" s="11"/>
      <c r="D72" s="11"/>
      <c r="E72" s="11" t="s">
        <v>12</v>
      </c>
      <c r="F72" s="12">
        <v>36.363636360000001</v>
      </c>
      <c r="G72" s="10" t="s">
        <v>10</v>
      </c>
      <c r="H72" s="13">
        <v>40.909089999999999</v>
      </c>
      <c r="I72" s="17"/>
      <c r="J72" s="15"/>
      <c r="K72" s="11"/>
      <c r="L72" s="57"/>
      <c r="M72" s="58">
        <f t="shared" si="1"/>
        <v>38.636363180000004</v>
      </c>
    </row>
    <row r="73" spans="1:13" x14ac:dyDescent="0.25">
      <c r="A73" s="6">
        <v>231136</v>
      </c>
      <c r="B73" s="10" t="s">
        <v>83</v>
      </c>
      <c r="C73" s="10" t="s">
        <v>9</v>
      </c>
      <c r="D73" s="6">
        <v>9.09</v>
      </c>
      <c r="E73" s="11"/>
      <c r="F73" s="12"/>
      <c r="G73" s="10"/>
      <c r="H73" s="13"/>
      <c r="I73" s="17"/>
      <c r="J73" s="15"/>
      <c r="K73" s="11"/>
      <c r="L73" s="57"/>
      <c r="M73" s="58">
        <f t="shared" si="1"/>
        <v>9.09</v>
      </c>
    </row>
    <row r="74" spans="1:13" x14ac:dyDescent="0.25">
      <c r="A74" s="6">
        <v>231140</v>
      </c>
      <c r="B74" s="10" t="s">
        <v>84</v>
      </c>
      <c r="C74" s="11"/>
      <c r="D74" s="11"/>
      <c r="E74" s="11"/>
      <c r="F74" s="12"/>
      <c r="G74" s="10" t="s">
        <v>10</v>
      </c>
      <c r="H74" s="13">
        <v>22.22222</v>
      </c>
      <c r="I74" s="17"/>
      <c r="J74" s="15"/>
      <c r="K74" s="11"/>
      <c r="L74" s="57"/>
      <c r="M74" s="58">
        <f t="shared" si="1"/>
        <v>22.22222</v>
      </c>
    </row>
    <row r="75" spans="1:13" x14ac:dyDescent="0.25">
      <c r="A75" s="6">
        <v>231138</v>
      </c>
      <c r="B75" s="10" t="s">
        <v>85</v>
      </c>
      <c r="C75" s="11"/>
      <c r="D75" s="11"/>
      <c r="E75" s="11" t="s">
        <v>12</v>
      </c>
      <c r="F75" s="12">
        <v>15.15151515</v>
      </c>
      <c r="G75" s="10" t="s">
        <v>10</v>
      </c>
      <c r="H75" s="13">
        <v>25</v>
      </c>
      <c r="I75" s="17" t="s">
        <v>29</v>
      </c>
      <c r="J75" s="15">
        <v>20</v>
      </c>
      <c r="K75" s="11"/>
      <c r="L75" s="57"/>
      <c r="M75" s="58">
        <f t="shared" si="1"/>
        <v>20.050505050000002</v>
      </c>
    </row>
    <row r="76" spans="1:13" x14ac:dyDescent="0.25">
      <c r="A76" s="15">
        <v>231140</v>
      </c>
      <c r="B76" s="11" t="s">
        <v>84</v>
      </c>
      <c r="C76" s="11"/>
      <c r="D76" s="11"/>
      <c r="E76" s="11" t="s">
        <v>12</v>
      </c>
      <c r="F76" s="12">
        <v>41.666666669999998</v>
      </c>
      <c r="G76" s="11"/>
      <c r="H76" s="16"/>
      <c r="I76" s="17"/>
      <c r="J76" s="15"/>
      <c r="K76" s="11" t="s">
        <v>33</v>
      </c>
      <c r="L76" s="57">
        <v>17</v>
      </c>
      <c r="M76" s="58">
        <f t="shared" si="1"/>
        <v>29.333333334999999</v>
      </c>
    </row>
    <row r="77" spans="1:13" x14ac:dyDescent="0.25">
      <c r="A77" s="6">
        <v>231139</v>
      </c>
      <c r="B77" s="10" t="s">
        <v>86</v>
      </c>
      <c r="C77" s="11"/>
      <c r="D77" s="11"/>
      <c r="E77" s="11" t="s">
        <v>12</v>
      </c>
      <c r="F77" s="12">
        <v>33.333333330000002</v>
      </c>
      <c r="G77" s="10" t="s">
        <v>10</v>
      </c>
      <c r="H77" s="13">
        <v>25</v>
      </c>
      <c r="I77" s="17"/>
      <c r="J77" s="15"/>
      <c r="K77" s="11"/>
      <c r="L77" s="57"/>
      <c r="M77" s="58">
        <f t="shared" si="1"/>
        <v>29.166666665000001</v>
      </c>
    </row>
    <row r="78" spans="1:13" x14ac:dyDescent="0.25">
      <c r="A78" s="15">
        <v>231142</v>
      </c>
      <c r="B78" s="11" t="s">
        <v>87</v>
      </c>
      <c r="C78" s="11"/>
      <c r="D78" s="11"/>
      <c r="E78" s="11" t="s">
        <v>12</v>
      </c>
      <c r="F78" s="12">
        <v>39.39393939</v>
      </c>
      <c r="G78" s="11"/>
      <c r="H78" s="16"/>
      <c r="I78" s="17"/>
      <c r="J78" s="15"/>
      <c r="K78" s="11"/>
      <c r="L78" s="57"/>
      <c r="M78" s="58">
        <f t="shared" si="1"/>
        <v>39.39393939</v>
      </c>
    </row>
    <row r="79" spans="1:13" x14ac:dyDescent="0.25">
      <c r="A79" s="6">
        <v>231143</v>
      </c>
      <c r="B79" s="10" t="s">
        <v>88</v>
      </c>
      <c r="C79" s="10" t="s">
        <v>9</v>
      </c>
      <c r="D79" s="6">
        <v>40.909999999999997</v>
      </c>
      <c r="E79" s="11" t="s">
        <v>12</v>
      </c>
      <c r="F79" s="12">
        <v>30.555555559999998</v>
      </c>
      <c r="G79" s="10" t="s">
        <v>10</v>
      </c>
      <c r="H79" s="13">
        <v>24.44444</v>
      </c>
      <c r="I79" s="17"/>
      <c r="J79" s="15"/>
      <c r="K79" s="11"/>
      <c r="L79" s="57"/>
      <c r="M79" s="58">
        <f t="shared" si="1"/>
        <v>31.969998520000001</v>
      </c>
    </row>
    <row r="80" spans="1:13" x14ac:dyDescent="0.25">
      <c r="A80" s="6">
        <v>231145</v>
      </c>
      <c r="B80" s="10" t="s">
        <v>89</v>
      </c>
      <c r="C80" s="11"/>
      <c r="D80" s="11"/>
      <c r="E80" s="11"/>
      <c r="F80" s="12"/>
      <c r="G80" s="10" t="s">
        <v>10</v>
      </c>
      <c r="H80" s="13">
        <v>37.77778</v>
      </c>
      <c r="I80" s="17" t="s">
        <v>29</v>
      </c>
      <c r="J80" s="15">
        <v>24</v>
      </c>
      <c r="K80" s="11"/>
      <c r="L80" s="57"/>
      <c r="M80" s="58">
        <f t="shared" si="1"/>
        <v>30.88889</v>
      </c>
    </row>
    <row r="81" spans="1:13" x14ac:dyDescent="0.25">
      <c r="A81" s="6">
        <v>231146</v>
      </c>
      <c r="B81" s="10" t="s">
        <v>90</v>
      </c>
      <c r="C81" s="11"/>
      <c r="D81" s="11"/>
      <c r="E81" s="11" t="s">
        <v>12</v>
      </c>
      <c r="F81" s="12">
        <v>33.333333330000002</v>
      </c>
      <c r="G81" s="10" t="s">
        <v>10</v>
      </c>
      <c r="H81" s="13">
        <v>11.11111</v>
      </c>
      <c r="I81" s="17"/>
      <c r="J81" s="18"/>
      <c r="K81" s="11"/>
      <c r="L81" s="57"/>
      <c r="M81" s="58">
        <f t="shared" si="1"/>
        <v>22.222221664999999</v>
      </c>
    </row>
    <row r="82" spans="1:13" x14ac:dyDescent="0.25">
      <c r="A82" s="6">
        <v>231154</v>
      </c>
      <c r="B82" s="10" t="s">
        <v>91</v>
      </c>
      <c r="C82" s="11"/>
      <c r="D82" s="11"/>
      <c r="E82" s="11"/>
      <c r="F82" s="12"/>
      <c r="G82" s="10" t="s">
        <v>10</v>
      </c>
      <c r="H82" s="13">
        <v>42.22222</v>
      </c>
      <c r="I82" s="17" t="s">
        <v>29</v>
      </c>
      <c r="J82" s="15">
        <v>27</v>
      </c>
      <c r="K82" s="11"/>
      <c r="L82" s="57"/>
      <c r="M82" s="58">
        <f t="shared" si="1"/>
        <v>34.611109999999996</v>
      </c>
    </row>
    <row r="83" spans="1:13" x14ac:dyDescent="0.25">
      <c r="A83" s="6">
        <v>231155</v>
      </c>
      <c r="B83" s="10" t="s">
        <v>92</v>
      </c>
      <c r="C83" s="10" t="s">
        <v>9</v>
      </c>
      <c r="D83" s="6">
        <v>9.09</v>
      </c>
      <c r="E83" s="11" t="s">
        <v>12</v>
      </c>
      <c r="F83" s="12">
        <v>36.111111110000003</v>
      </c>
      <c r="G83" s="10" t="s">
        <v>10</v>
      </c>
      <c r="H83" s="13">
        <v>47.727269999999997</v>
      </c>
      <c r="I83" s="11"/>
      <c r="J83" s="15"/>
      <c r="K83" s="11"/>
      <c r="L83" s="57"/>
      <c r="M83" s="58">
        <f t="shared" si="1"/>
        <v>30.976127036666668</v>
      </c>
    </row>
    <row r="84" spans="1:13" x14ac:dyDescent="0.25">
      <c r="A84" s="15">
        <v>231156</v>
      </c>
      <c r="B84" s="11" t="s">
        <v>93</v>
      </c>
      <c r="C84" s="11"/>
      <c r="D84" s="11"/>
      <c r="E84" s="11" t="s">
        <v>12</v>
      </c>
      <c r="F84" s="12">
        <v>39.39393939</v>
      </c>
      <c r="G84" s="11"/>
      <c r="H84" s="16"/>
      <c r="I84" s="11" t="s">
        <v>29</v>
      </c>
      <c r="J84" s="15">
        <v>23</v>
      </c>
      <c r="K84" s="11"/>
      <c r="L84" s="57"/>
      <c r="M84" s="58">
        <f t="shared" si="1"/>
        <v>31.196969695</v>
      </c>
    </row>
    <row r="85" spans="1:13" x14ac:dyDescent="0.25">
      <c r="A85" s="6">
        <v>231158</v>
      </c>
      <c r="B85" s="10" t="s">
        <v>94</v>
      </c>
      <c r="C85" s="10" t="s">
        <v>9</v>
      </c>
      <c r="D85" s="6">
        <v>22.73</v>
      </c>
      <c r="E85" s="11" t="s">
        <v>12</v>
      </c>
      <c r="F85" s="12">
        <v>38.888888889999997</v>
      </c>
      <c r="G85" s="10" t="s">
        <v>10</v>
      </c>
      <c r="H85" s="13">
        <v>42.22222</v>
      </c>
      <c r="I85" s="11"/>
      <c r="J85" s="15"/>
      <c r="K85" s="11"/>
      <c r="L85" s="57"/>
      <c r="M85" s="58">
        <f t="shared" si="1"/>
        <v>34.613702963333331</v>
      </c>
    </row>
    <row r="86" spans="1:13" x14ac:dyDescent="0.25">
      <c r="A86" s="6">
        <v>231160</v>
      </c>
      <c r="B86" s="10" t="s">
        <v>95</v>
      </c>
      <c r="C86" s="11"/>
      <c r="D86" s="11"/>
      <c r="E86" s="11" t="s">
        <v>12</v>
      </c>
      <c r="F86" s="12">
        <v>44.444444439999998</v>
      </c>
      <c r="G86" s="10" t="s">
        <v>10</v>
      </c>
      <c r="H86" s="13">
        <v>20</v>
      </c>
      <c r="I86" s="11"/>
      <c r="J86" s="15"/>
      <c r="K86" s="11"/>
      <c r="L86" s="57"/>
      <c r="M86" s="58">
        <f t="shared" si="1"/>
        <v>32.222222219999999</v>
      </c>
    </row>
    <row r="87" spans="1:13" x14ac:dyDescent="0.25">
      <c r="A87" s="6">
        <v>231161</v>
      </c>
      <c r="B87" s="10" t="s">
        <v>96</v>
      </c>
      <c r="C87" s="11"/>
      <c r="D87" s="11"/>
      <c r="E87" s="11"/>
      <c r="F87" s="12"/>
      <c r="G87" s="10" t="s">
        <v>10</v>
      </c>
      <c r="H87" s="13">
        <v>48.888890000000004</v>
      </c>
      <c r="I87" s="11" t="s">
        <v>29</v>
      </c>
      <c r="J87" s="15">
        <v>28</v>
      </c>
      <c r="K87" s="11"/>
      <c r="L87" s="57"/>
      <c r="M87" s="58">
        <f t="shared" si="1"/>
        <v>38.444445000000002</v>
      </c>
    </row>
    <row r="88" spans="1:13" x14ac:dyDescent="0.25">
      <c r="A88" s="6">
        <v>231162</v>
      </c>
      <c r="B88" s="10" t="s">
        <v>97</v>
      </c>
      <c r="C88" s="11"/>
      <c r="D88" s="11"/>
      <c r="E88" s="11" t="s">
        <v>12</v>
      </c>
      <c r="F88" s="12">
        <v>47.222222219999999</v>
      </c>
      <c r="G88" s="10" t="s">
        <v>10</v>
      </c>
      <c r="H88" s="13">
        <v>48.888890000000004</v>
      </c>
      <c r="I88" s="11"/>
      <c r="J88" s="15"/>
      <c r="K88" s="11"/>
      <c r="L88" s="57"/>
      <c r="M88" s="58">
        <f t="shared" si="1"/>
        <v>48.055556109999998</v>
      </c>
    </row>
    <row r="89" spans="1:13" x14ac:dyDescent="0.25">
      <c r="A89" s="6">
        <v>231163</v>
      </c>
      <c r="B89" s="10" t="s">
        <v>98</v>
      </c>
      <c r="C89" s="11"/>
      <c r="D89" s="11"/>
      <c r="E89" s="11" t="s">
        <v>12</v>
      </c>
      <c r="F89" s="12">
        <v>27.777777780000001</v>
      </c>
      <c r="G89" s="10" t="s">
        <v>10</v>
      </c>
      <c r="H89" s="13">
        <v>20</v>
      </c>
      <c r="I89" s="11" t="s">
        <v>29</v>
      </c>
      <c r="J89" s="18">
        <v>0.11</v>
      </c>
      <c r="K89" s="11"/>
      <c r="L89" s="57"/>
      <c r="M89" s="58">
        <f t="shared" si="1"/>
        <v>15.962592593333333</v>
      </c>
    </row>
    <row r="90" spans="1:13" x14ac:dyDescent="0.25">
      <c r="A90" s="15">
        <v>231164</v>
      </c>
      <c r="B90" s="11" t="s">
        <v>99</v>
      </c>
      <c r="C90" s="11"/>
      <c r="D90" s="11"/>
      <c r="E90" s="11" t="s">
        <v>12</v>
      </c>
      <c r="F90" s="12">
        <v>38.888888889999997</v>
      </c>
      <c r="G90" s="11"/>
      <c r="H90" s="16"/>
      <c r="I90" s="11" t="s">
        <v>29</v>
      </c>
      <c r="J90" s="15">
        <v>32</v>
      </c>
      <c r="K90" s="11"/>
      <c r="L90" s="57"/>
      <c r="M90" s="58">
        <f t="shared" si="1"/>
        <v>35.444444445000002</v>
      </c>
    </row>
    <row r="91" spans="1:13" x14ac:dyDescent="0.25">
      <c r="A91" s="6">
        <v>231165</v>
      </c>
      <c r="B91" s="10" t="s">
        <v>100</v>
      </c>
      <c r="C91" s="10" t="s">
        <v>9</v>
      </c>
      <c r="D91" s="6">
        <v>27.27</v>
      </c>
      <c r="E91" s="11"/>
      <c r="F91" s="12"/>
      <c r="G91" s="10" t="s">
        <v>10</v>
      </c>
      <c r="H91" s="13">
        <v>40</v>
      </c>
      <c r="I91" s="11"/>
      <c r="J91" s="15"/>
      <c r="K91" s="11"/>
      <c r="L91" s="57"/>
      <c r="M91" s="58">
        <f t="shared" si="1"/>
        <v>33.634999999999998</v>
      </c>
    </row>
    <row r="92" spans="1:13" x14ac:dyDescent="0.25">
      <c r="A92" s="6">
        <v>231167</v>
      </c>
      <c r="B92" s="10" t="s">
        <v>101</v>
      </c>
      <c r="C92" s="11"/>
      <c r="D92" s="11"/>
      <c r="E92" s="11"/>
      <c r="F92" s="12"/>
      <c r="G92" s="10" t="s">
        <v>10</v>
      </c>
      <c r="H92" s="13">
        <v>48.888890000000004</v>
      </c>
      <c r="I92" s="11"/>
      <c r="J92" s="15"/>
      <c r="K92" s="11" t="s">
        <v>33</v>
      </c>
      <c r="L92" s="57">
        <v>17</v>
      </c>
      <c r="M92" s="58">
        <f t="shared" si="1"/>
        <v>32.944445000000002</v>
      </c>
    </row>
    <row r="93" spans="1:13" x14ac:dyDescent="0.25">
      <c r="A93" s="6">
        <v>231168</v>
      </c>
      <c r="B93" s="10" t="s">
        <v>102</v>
      </c>
      <c r="C93" s="11"/>
      <c r="D93" s="11"/>
      <c r="E93" s="11" t="s">
        <v>12</v>
      </c>
      <c r="F93" s="12">
        <v>11.11111111</v>
      </c>
      <c r="G93" s="10" t="s">
        <v>10</v>
      </c>
      <c r="H93" s="13">
        <v>31.11111</v>
      </c>
      <c r="I93" s="11"/>
      <c r="J93" s="15"/>
      <c r="K93" s="11"/>
      <c r="L93" s="57"/>
      <c r="M93" s="58">
        <f t="shared" si="1"/>
        <v>21.111110555</v>
      </c>
    </row>
    <row r="94" spans="1:13" x14ac:dyDescent="0.25">
      <c r="A94" s="6">
        <v>231169</v>
      </c>
      <c r="B94" s="10" t="s">
        <v>103</v>
      </c>
      <c r="C94" s="10" t="s">
        <v>9</v>
      </c>
      <c r="D94" s="6">
        <v>4.55</v>
      </c>
      <c r="E94" s="11" t="s">
        <v>12</v>
      </c>
      <c r="F94" s="12">
        <v>25</v>
      </c>
      <c r="G94" s="10" t="s">
        <v>10</v>
      </c>
      <c r="H94" s="13">
        <v>35.55556</v>
      </c>
      <c r="I94" s="11"/>
      <c r="J94" s="11"/>
      <c r="K94" s="11"/>
      <c r="L94" s="57"/>
      <c r="M94" s="58">
        <f t="shared" si="1"/>
        <v>21.701853333333332</v>
      </c>
    </row>
    <row r="95" spans="1:13" x14ac:dyDescent="0.25">
      <c r="A95" s="6">
        <v>231170</v>
      </c>
      <c r="B95" s="10" t="s">
        <v>104</v>
      </c>
      <c r="C95" s="11"/>
      <c r="D95" s="11"/>
      <c r="E95" s="11" t="s">
        <v>12</v>
      </c>
      <c r="F95" s="12">
        <v>33.333333330000002</v>
      </c>
      <c r="G95" s="10" t="s">
        <v>10</v>
      </c>
      <c r="H95" s="13">
        <v>35.55556</v>
      </c>
      <c r="I95" s="11"/>
      <c r="J95" s="11"/>
      <c r="K95" s="11" t="s">
        <v>33</v>
      </c>
      <c r="L95" s="57">
        <v>0</v>
      </c>
      <c r="M95" s="58">
        <f t="shared" si="1"/>
        <v>22.962964443333334</v>
      </c>
    </row>
    <row r="96" spans="1:13" x14ac:dyDescent="0.25">
      <c r="A96" s="6">
        <v>231172</v>
      </c>
      <c r="B96" s="10" t="s">
        <v>105</v>
      </c>
      <c r="C96" s="11"/>
      <c r="D96" s="11"/>
      <c r="E96" s="11"/>
      <c r="F96" s="12"/>
      <c r="G96" s="10" t="s">
        <v>10</v>
      </c>
      <c r="H96" s="13">
        <v>44.44444</v>
      </c>
      <c r="I96" s="11"/>
      <c r="J96" s="11"/>
      <c r="K96" s="11"/>
      <c r="L96" s="57"/>
      <c r="M96" s="58">
        <f t="shared" si="1"/>
        <v>44.44444</v>
      </c>
    </row>
    <row r="97" spans="1:12" x14ac:dyDescent="0.25">
      <c r="A97" s="19"/>
      <c r="B97" s="19"/>
      <c r="C97" s="20"/>
      <c r="D97" s="20"/>
      <c r="E97" s="20"/>
      <c r="F97" s="21"/>
      <c r="G97" s="20"/>
      <c r="H97" s="21"/>
      <c r="I97" s="20"/>
      <c r="J97" s="20"/>
      <c r="K97" s="19"/>
      <c r="L97" s="14"/>
    </row>
    <row r="98" spans="1:12" x14ac:dyDescent="0.25">
      <c r="A98" s="19"/>
      <c r="B98" s="19"/>
      <c r="C98" s="20"/>
      <c r="D98" s="20"/>
      <c r="E98" s="20"/>
      <c r="F98" s="21"/>
      <c r="G98" s="20"/>
      <c r="H98" s="21"/>
      <c r="I98" s="20"/>
      <c r="J98" s="20"/>
      <c r="K98" s="19"/>
      <c r="L98" s="14"/>
    </row>
    <row r="99" spans="1:12" x14ac:dyDescent="0.25">
      <c r="A99" s="11"/>
      <c r="B99" s="11"/>
      <c r="C99" s="43"/>
      <c r="D99" s="44"/>
      <c r="E99" s="44"/>
      <c r="F99" s="44"/>
      <c r="G99" s="44"/>
      <c r="H99" s="44"/>
      <c r="I99" s="44"/>
      <c r="J99" s="44"/>
      <c r="K99" s="11"/>
      <c r="L99" s="14"/>
    </row>
    <row r="100" spans="1:12" x14ac:dyDescent="0.25">
      <c r="A100" s="24"/>
      <c r="B100" s="25"/>
      <c r="C100" s="9"/>
      <c r="D100" s="9"/>
      <c r="E100" s="9"/>
      <c r="F100" s="26"/>
      <c r="G100" s="9"/>
      <c r="H100" s="26"/>
      <c r="I100" s="9"/>
      <c r="J100" s="9"/>
      <c r="K100" s="11"/>
      <c r="L100" s="14"/>
    </row>
    <row r="101" spans="1:12" x14ac:dyDescent="0.25">
      <c r="F101" s="27"/>
      <c r="H101" s="27"/>
      <c r="L101" s="5"/>
    </row>
    <row r="102" spans="1:12" x14ac:dyDescent="0.25">
      <c r="F102" s="27"/>
      <c r="H102" s="27"/>
      <c r="L102" s="5"/>
    </row>
    <row r="103" spans="1:12" x14ac:dyDescent="0.25">
      <c r="F103" s="27"/>
      <c r="H103" s="27"/>
      <c r="L103" s="5"/>
    </row>
    <row r="104" spans="1:12" x14ac:dyDescent="0.25">
      <c r="F104" s="27"/>
      <c r="H104" s="27"/>
      <c r="L104" s="5"/>
    </row>
    <row r="105" spans="1:12" x14ac:dyDescent="0.25">
      <c r="F105" s="27"/>
      <c r="H105" s="27"/>
      <c r="L105" s="5"/>
    </row>
    <row r="106" spans="1:12" x14ac:dyDescent="0.25">
      <c r="F106" s="27"/>
      <c r="H106" s="27"/>
      <c r="L106" s="5"/>
    </row>
    <row r="107" spans="1:12" x14ac:dyDescent="0.25">
      <c r="F107" s="27"/>
      <c r="H107" s="27"/>
      <c r="L107" s="5"/>
    </row>
    <row r="108" spans="1:12" x14ac:dyDescent="0.25">
      <c r="F108" s="27"/>
      <c r="H108" s="27"/>
      <c r="L108" s="5"/>
    </row>
    <row r="109" spans="1:12" x14ac:dyDescent="0.25">
      <c r="F109" s="27"/>
      <c r="H109" s="27"/>
      <c r="L109" s="5"/>
    </row>
    <row r="110" spans="1:12" x14ac:dyDescent="0.25">
      <c r="F110" s="27"/>
      <c r="H110" s="27"/>
      <c r="L110" s="5"/>
    </row>
    <row r="111" spans="1:12" x14ac:dyDescent="0.25">
      <c r="F111" s="27"/>
      <c r="H111" s="27"/>
      <c r="L111" s="5"/>
    </row>
    <row r="112" spans="1:12" x14ac:dyDescent="0.25">
      <c r="F112" s="27"/>
      <c r="H112" s="27"/>
      <c r="L112" s="5"/>
    </row>
    <row r="113" spans="6:12" x14ac:dyDescent="0.25">
      <c r="F113" s="27"/>
      <c r="H113" s="27"/>
      <c r="L113" s="5"/>
    </row>
    <row r="114" spans="6:12" x14ac:dyDescent="0.25">
      <c r="F114" s="27"/>
      <c r="H114" s="27"/>
      <c r="L114" s="5"/>
    </row>
    <row r="115" spans="6:12" x14ac:dyDescent="0.25">
      <c r="F115" s="27"/>
      <c r="H115" s="27"/>
      <c r="L115" s="5"/>
    </row>
    <row r="116" spans="6:12" x14ac:dyDescent="0.25">
      <c r="F116" s="27"/>
      <c r="H116" s="27"/>
      <c r="L116" s="5"/>
    </row>
    <row r="117" spans="6:12" x14ac:dyDescent="0.25">
      <c r="F117" s="27"/>
      <c r="H117" s="27"/>
      <c r="L117" s="5"/>
    </row>
    <row r="118" spans="6:12" x14ac:dyDescent="0.25">
      <c r="F118" s="27"/>
      <c r="H118" s="27"/>
      <c r="L118" s="5"/>
    </row>
    <row r="119" spans="6:12" x14ac:dyDescent="0.25">
      <c r="F119" s="27"/>
      <c r="H119" s="27"/>
      <c r="L119" s="5"/>
    </row>
    <row r="120" spans="6:12" x14ac:dyDescent="0.25">
      <c r="F120" s="27"/>
      <c r="H120" s="27"/>
      <c r="L120" s="5"/>
    </row>
    <row r="121" spans="6:12" x14ac:dyDescent="0.25">
      <c r="F121" s="27"/>
      <c r="H121" s="27"/>
      <c r="L121" s="5"/>
    </row>
    <row r="122" spans="6:12" x14ac:dyDescent="0.25">
      <c r="F122" s="27"/>
      <c r="H122" s="27"/>
      <c r="L122" s="5"/>
    </row>
    <row r="123" spans="6:12" x14ac:dyDescent="0.25">
      <c r="F123" s="27"/>
      <c r="H123" s="27"/>
      <c r="L123" s="5"/>
    </row>
    <row r="124" spans="6:12" x14ac:dyDescent="0.25">
      <c r="F124" s="27"/>
      <c r="H124" s="27"/>
      <c r="L124" s="5"/>
    </row>
    <row r="125" spans="6:12" x14ac:dyDescent="0.25">
      <c r="F125" s="27"/>
      <c r="H125" s="27"/>
      <c r="L125" s="5"/>
    </row>
    <row r="126" spans="6:12" x14ac:dyDescent="0.25">
      <c r="F126" s="27"/>
      <c r="H126" s="27"/>
      <c r="L126" s="5"/>
    </row>
    <row r="127" spans="6:12" x14ac:dyDescent="0.25">
      <c r="F127" s="27"/>
      <c r="H127" s="27"/>
      <c r="L127" s="5"/>
    </row>
    <row r="128" spans="6:12" x14ac:dyDescent="0.25">
      <c r="F128" s="27"/>
      <c r="H128" s="27"/>
      <c r="L128" s="5"/>
    </row>
    <row r="129" spans="6:12" x14ac:dyDescent="0.25">
      <c r="F129" s="27"/>
      <c r="H129" s="27"/>
      <c r="L129" s="5"/>
    </row>
    <row r="130" spans="6:12" x14ac:dyDescent="0.25">
      <c r="F130" s="27"/>
      <c r="H130" s="27"/>
      <c r="L130" s="5"/>
    </row>
    <row r="131" spans="6:12" x14ac:dyDescent="0.25">
      <c r="F131" s="27"/>
      <c r="H131" s="27"/>
      <c r="L131" s="5"/>
    </row>
    <row r="132" spans="6:12" x14ac:dyDescent="0.25">
      <c r="F132" s="27"/>
      <c r="H132" s="27"/>
      <c r="L132" s="5"/>
    </row>
    <row r="133" spans="6:12" x14ac:dyDescent="0.25">
      <c r="F133" s="27"/>
      <c r="H133" s="27"/>
      <c r="L133" s="5"/>
    </row>
    <row r="134" spans="6:12" x14ac:dyDescent="0.25">
      <c r="F134" s="27"/>
      <c r="H134" s="27"/>
      <c r="L134" s="5"/>
    </row>
    <row r="135" spans="6:12" x14ac:dyDescent="0.25">
      <c r="F135" s="27"/>
      <c r="H135" s="27"/>
      <c r="L135" s="5"/>
    </row>
    <row r="136" spans="6:12" x14ac:dyDescent="0.25">
      <c r="F136" s="27"/>
      <c r="H136" s="27"/>
      <c r="L136" s="5"/>
    </row>
    <row r="137" spans="6:12" x14ac:dyDescent="0.25">
      <c r="F137" s="27"/>
      <c r="H137" s="27"/>
      <c r="L137" s="5"/>
    </row>
    <row r="138" spans="6:12" x14ac:dyDescent="0.25">
      <c r="F138" s="27"/>
      <c r="H138" s="27"/>
      <c r="L138" s="5"/>
    </row>
    <row r="139" spans="6:12" x14ac:dyDescent="0.25">
      <c r="F139" s="27"/>
      <c r="H139" s="27"/>
      <c r="L139" s="5"/>
    </row>
    <row r="140" spans="6:12" x14ac:dyDescent="0.25">
      <c r="F140" s="27"/>
      <c r="H140" s="27"/>
      <c r="L140" s="5"/>
    </row>
    <row r="141" spans="6:12" x14ac:dyDescent="0.25">
      <c r="F141" s="27"/>
      <c r="H141" s="27"/>
      <c r="L141" s="5"/>
    </row>
    <row r="142" spans="6:12" x14ac:dyDescent="0.25">
      <c r="F142" s="27"/>
      <c r="H142" s="27"/>
      <c r="L142" s="5"/>
    </row>
    <row r="143" spans="6:12" x14ac:dyDescent="0.25">
      <c r="F143" s="27"/>
      <c r="H143" s="27"/>
      <c r="L143" s="5"/>
    </row>
    <row r="144" spans="6:12" x14ac:dyDescent="0.25">
      <c r="F144" s="27"/>
      <c r="H144" s="27"/>
      <c r="L144" s="5"/>
    </row>
    <row r="145" spans="6:12" x14ac:dyDescent="0.25">
      <c r="F145" s="27"/>
      <c r="H145" s="27"/>
      <c r="L145" s="5"/>
    </row>
    <row r="146" spans="6:12" x14ac:dyDescent="0.25">
      <c r="F146" s="27"/>
      <c r="H146" s="27"/>
      <c r="L146" s="5"/>
    </row>
    <row r="147" spans="6:12" x14ac:dyDescent="0.25">
      <c r="F147" s="27"/>
      <c r="H147" s="27"/>
      <c r="L147" s="5"/>
    </row>
    <row r="148" spans="6:12" x14ac:dyDescent="0.25">
      <c r="F148" s="27"/>
      <c r="H148" s="27"/>
      <c r="L148" s="5"/>
    </row>
    <row r="149" spans="6:12" x14ac:dyDescent="0.25">
      <c r="F149" s="27"/>
      <c r="H149" s="27"/>
      <c r="L149" s="5"/>
    </row>
    <row r="150" spans="6:12" x14ac:dyDescent="0.25">
      <c r="F150" s="27"/>
      <c r="H150" s="27"/>
      <c r="L150" s="5"/>
    </row>
    <row r="151" spans="6:12" x14ac:dyDescent="0.25">
      <c r="F151" s="27"/>
      <c r="H151" s="27"/>
      <c r="L151" s="5"/>
    </row>
    <row r="152" spans="6:12" x14ac:dyDescent="0.25">
      <c r="F152" s="27"/>
      <c r="H152" s="27"/>
      <c r="L152" s="5"/>
    </row>
    <row r="153" spans="6:12" x14ac:dyDescent="0.25">
      <c r="F153" s="27"/>
      <c r="H153" s="27"/>
      <c r="L153" s="5"/>
    </row>
    <row r="154" spans="6:12" x14ac:dyDescent="0.25">
      <c r="F154" s="27"/>
      <c r="H154" s="27"/>
      <c r="L154" s="5"/>
    </row>
    <row r="155" spans="6:12" x14ac:dyDescent="0.25">
      <c r="F155" s="27"/>
      <c r="H155" s="27"/>
      <c r="L155" s="5"/>
    </row>
    <row r="156" spans="6:12" x14ac:dyDescent="0.25">
      <c r="F156" s="27"/>
      <c r="H156" s="27"/>
      <c r="L156" s="5"/>
    </row>
    <row r="157" spans="6:12" x14ac:dyDescent="0.25">
      <c r="F157" s="27"/>
      <c r="H157" s="27"/>
      <c r="L157" s="5"/>
    </row>
    <row r="158" spans="6:12" x14ac:dyDescent="0.25">
      <c r="F158" s="27"/>
      <c r="H158" s="27"/>
      <c r="L158" s="5"/>
    </row>
    <row r="159" spans="6:12" x14ac:dyDescent="0.25">
      <c r="F159" s="27"/>
      <c r="H159" s="27"/>
      <c r="L159" s="5"/>
    </row>
    <row r="160" spans="6:12" x14ac:dyDescent="0.25">
      <c r="F160" s="27"/>
      <c r="H160" s="27"/>
      <c r="L160" s="5"/>
    </row>
    <row r="161" spans="6:12" x14ac:dyDescent="0.25">
      <c r="F161" s="27"/>
      <c r="H161" s="27"/>
      <c r="L161" s="5"/>
    </row>
    <row r="162" spans="6:12" x14ac:dyDescent="0.25">
      <c r="F162" s="27"/>
      <c r="H162" s="27"/>
      <c r="L162" s="5"/>
    </row>
    <row r="163" spans="6:12" x14ac:dyDescent="0.25">
      <c r="F163" s="27"/>
      <c r="H163" s="27"/>
      <c r="L163" s="5"/>
    </row>
    <row r="164" spans="6:12" x14ac:dyDescent="0.25">
      <c r="F164" s="27"/>
      <c r="H164" s="27"/>
      <c r="L164" s="5"/>
    </row>
    <row r="165" spans="6:12" x14ac:dyDescent="0.25">
      <c r="F165" s="27"/>
      <c r="H165" s="27"/>
      <c r="L165" s="5"/>
    </row>
    <row r="166" spans="6:12" x14ac:dyDescent="0.25">
      <c r="F166" s="27"/>
      <c r="H166" s="27"/>
      <c r="L166" s="5"/>
    </row>
    <row r="167" spans="6:12" x14ac:dyDescent="0.25">
      <c r="F167" s="27"/>
      <c r="H167" s="27"/>
      <c r="L167" s="5"/>
    </row>
    <row r="168" spans="6:12" x14ac:dyDescent="0.25">
      <c r="F168" s="27"/>
      <c r="H168" s="27"/>
      <c r="L168" s="5"/>
    </row>
    <row r="169" spans="6:12" x14ac:dyDescent="0.25">
      <c r="F169" s="27"/>
      <c r="H169" s="27"/>
      <c r="L169" s="5"/>
    </row>
    <row r="170" spans="6:12" x14ac:dyDescent="0.25">
      <c r="F170" s="27"/>
      <c r="H170" s="27"/>
      <c r="L170" s="5"/>
    </row>
    <row r="171" spans="6:12" x14ac:dyDescent="0.25">
      <c r="F171" s="27"/>
      <c r="H171" s="27"/>
      <c r="L171" s="5"/>
    </row>
    <row r="172" spans="6:12" x14ac:dyDescent="0.25">
      <c r="F172" s="27"/>
      <c r="H172" s="27"/>
      <c r="L172" s="5"/>
    </row>
    <row r="173" spans="6:12" x14ac:dyDescent="0.25">
      <c r="F173" s="27"/>
      <c r="H173" s="27"/>
      <c r="L173" s="5"/>
    </row>
    <row r="174" spans="6:12" x14ac:dyDescent="0.25">
      <c r="F174" s="27"/>
      <c r="H174" s="27"/>
      <c r="L174" s="5"/>
    </row>
    <row r="175" spans="6:12" x14ac:dyDescent="0.25">
      <c r="F175" s="27"/>
      <c r="H175" s="27"/>
      <c r="L175" s="5"/>
    </row>
    <row r="176" spans="6:12" x14ac:dyDescent="0.25">
      <c r="F176" s="27"/>
      <c r="H176" s="27"/>
      <c r="L176" s="5"/>
    </row>
    <row r="177" spans="6:12" x14ac:dyDescent="0.25">
      <c r="F177" s="27"/>
      <c r="H177" s="27"/>
      <c r="L177" s="5"/>
    </row>
    <row r="178" spans="6:12" x14ac:dyDescent="0.25">
      <c r="F178" s="27"/>
      <c r="H178" s="27"/>
      <c r="L178" s="5"/>
    </row>
    <row r="179" spans="6:12" x14ac:dyDescent="0.25">
      <c r="F179" s="27"/>
      <c r="H179" s="27"/>
      <c r="L179" s="5"/>
    </row>
    <row r="180" spans="6:12" x14ac:dyDescent="0.25">
      <c r="F180" s="27"/>
      <c r="H180" s="27"/>
      <c r="L180" s="5"/>
    </row>
    <row r="181" spans="6:12" x14ac:dyDescent="0.25">
      <c r="F181" s="27"/>
      <c r="H181" s="27"/>
      <c r="L181" s="5"/>
    </row>
    <row r="182" spans="6:12" x14ac:dyDescent="0.25">
      <c r="F182" s="27"/>
      <c r="H182" s="27"/>
      <c r="L182" s="5"/>
    </row>
    <row r="183" spans="6:12" x14ac:dyDescent="0.25">
      <c r="F183" s="27"/>
      <c r="H183" s="27"/>
      <c r="L183" s="5"/>
    </row>
    <row r="184" spans="6:12" x14ac:dyDescent="0.25">
      <c r="F184" s="27"/>
      <c r="H184" s="27"/>
      <c r="L184" s="5"/>
    </row>
    <row r="185" spans="6:12" x14ac:dyDescent="0.25">
      <c r="F185" s="27"/>
      <c r="H185" s="27"/>
      <c r="L185" s="5"/>
    </row>
    <row r="186" spans="6:12" x14ac:dyDescent="0.25">
      <c r="F186" s="27"/>
      <c r="H186" s="27"/>
      <c r="L186" s="5"/>
    </row>
    <row r="187" spans="6:12" x14ac:dyDescent="0.25">
      <c r="F187" s="27"/>
      <c r="H187" s="27"/>
      <c r="L187" s="5"/>
    </row>
    <row r="188" spans="6:12" x14ac:dyDescent="0.25">
      <c r="F188" s="27"/>
      <c r="H188" s="27"/>
      <c r="L188" s="5"/>
    </row>
    <row r="189" spans="6:12" x14ac:dyDescent="0.25">
      <c r="F189" s="27"/>
      <c r="H189" s="27"/>
      <c r="L189" s="5"/>
    </row>
    <row r="190" spans="6:12" x14ac:dyDescent="0.25">
      <c r="F190" s="27"/>
      <c r="H190" s="27"/>
      <c r="L190" s="5"/>
    </row>
    <row r="191" spans="6:12" x14ac:dyDescent="0.25">
      <c r="F191" s="27"/>
      <c r="H191" s="27"/>
      <c r="L191" s="5"/>
    </row>
    <row r="192" spans="6:12" x14ac:dyDescent="0.25">
      <c r="F192" s="27"/>
      <c r="H192" s="27"/>
      <c r="L192" s="5"/>
    </row>
    <row r="193" spans="6:12" x14ac:dyDescent="0.25">
      <c r="F193" s="27"/>
      <c r="H193" s="27"/>
      <c r="L193" s="5"/>
    </row>
    <row r="194" spans="6:12" x14ac:dyDescent="0.25">
      <c r="F194" s="27"/>
      <c r="H194" s="27"/>
      <c r="L194" s="5"/>
    </row>
    <row r="195" spans="6:12" x14ac:dyDescent="0.25">
      <c r="F195" s="27"/>
      <c r="H195" s="27"/>
      <c r="L195" s="5"/>
    </row>
    <row r="196" spans="6:12" x14ac:dyDescent="0.25">
      <c r="F196" s="27"/>
      <c r="H196" s="27"/>
      <c r="L196" s="5"/>
    </row>
    <row r="197" spans="6:12" x14ac:dyDescent="0.25">
      <c r="F197" s="27"/>
      <c r="H197" s="27"/>
      <c r="L197" s="5"/>
    </row>
    <row r="198" spans="6:12" x14ac:dyDescent="0.25">
      <c r="F198" s="27"/>
      <c r="H198" s="27"/>
      <c r="L198" s="5"/>
    </row>
    <row r="199" spans="6:12" x14ac:dyDescent="0.25">
      <c r="F199" s="27"/>
      <c r="H199" s="27"/>
      <c r="L199" s="5"/>
    </row>
    <row r="200" spans="6:12" x14ac:dyDescent="0.25">
      <c r="F200" s="27"/>
      <c r="H200" s="27"/>
      <c r="L200" s="5"/>
    </row>
    <row r="201" spans="6:12" x14ac:dyDescent="0.25">
      <c r="F201" s="27"/>
      <c r="H201" s="27"/>
      <c r="L201" s="5"/>
    </row>
    <row r="202" spans="6:12" x14ac:dyDescent="0.25">
      <c r="F202" s="27"/>
      <c r="H202" s="27"/>
      <c r="L202" s="5"/>
    </row>
    <row r="203" spans="6:12" x14ac:dyDescent="0.25">
      <c r="F203" s="27"/>
      <c r="H203" s="27"/>
      <c r="L203" s="5"/>
    </row>
    <row r="204" spans="6:12" x14ac:dyDescent="0.25">
      <c r="F204" s="27"/>
      <c r="H204" s="27"/>
      <c r="L204" s="5"/>
    </row>
    <row r="205" spans="6:12" x14ac:dyDescent="0.25">
      <c r="F205" s="27"/>
      <c r="H205" s="27"/>
      <c r="L205" s="5"/>
    </row>
    <row r="206" spans="6:12" x14ac:dyDescent="0.25">
      <c r="F206" s="27"/>
      <c r="H206" s="27"/>
      <c r="L206" s="5"/>
    </row>
    <row r="207" spans="6:12" x14ac:dyDescent="0.25">
      <c r="F207" s="27"/>
      <c r="H207" s="27"/>
      <c r="L207" s="5"/>
    </row>
    <row r="208" spans="6:12" x14ac:dyDescent="0.25">
      <c r="F208" s="27"/>
      <c r="H208" s="27"/>
      <c r="L208" s="5"/>
    </row>
    <row r="209" spans="6:12" x14ac:dyDescent="0.25">
      <c r="F209" s="27"/>
      <c r="H209" s="27"/>
      <c r="L209" s="5"/>
    </row>
    <row r="210" spans="6:12" x14ac:dyDescent="0.25">
      <c r="F210" s="27"/>
      <c r="H210" s="27"/>
      <c r="L210" s="5"/>
    </row>
    <row r="211" spans="6:12" x14ac:dyDescent="0.25">
      <c r="F211" s="27"/>
      <c r="H211" s="27"/>
      <c r="L211" s="5"/>
    </row>
    <row r="212" spans="6:12" x14ac:dyDescent="0.25">
      <c r="F212" s="27"/>
      <c r="H212" s="27"/>
      <c r="L212" s="5"/>
    </row>
    <row r="213" spans="6:12" x14ac:dyDescent="0.25">
      <c r="F213" s="27"/>
      <c r="H213" s="27"/>
      <c r="L213" s="5"/>
    </row>
    <row r="214" spans="6:12" x14ac:dyDescent="0.25">
      <c r="F214" s="27"/>
      <c r="H214" s="27"/>
      <c r="L214" s="5"/>
    </row>
    <row r="215" spans="6:12" x14ac:dyDescent="0.25">
      <c r="F215" s="27"/>
      <c r="H215" s="27"/>
      <c r="L215" s="5"/>
    </row>
    <row r="216" spans="6:12" x14ac:dyDescent="0.25">
      <c r="F216" s="27"/>
      <c r="H216" s="27"/>
      <c r="L216" s="5"/>
    </row>
    <row r="217" spans="6:12" x14ac:dyDescent="0.25">
      <c r="F217" s="27"/>
      <c r="H217" s="27"/>
      <c r="L217" s="5"/>
    </row>
    <row r="218" spans="6:12" x14ac:dyDescent="0.25">
      <c r="F218" s="27"/>
      <c r="H218" s="27"/>
      <c r="L218" s="5"/>
    </row>
    <row r="219" spans="6:12" x14ac:dyDescent="0.25">
      <c r="F219" s="27"/>
      <c r="H219" s="27"/>
      <c r="L219" s="5"/>
    </row>
    <row r="220" spans="6:12" x14ac:dyDescent="0.25">
      <c r="F220" s="27"/>
      <c r="H220" s="27"/>
      <c r="L220" s="5"/>
    </row>
    <row r="221" spans="6:12" x14ac:dyDescent="0.25">
      <c r="F221" s="27"/>
      <c r="H221" s="27"/>
      <c r="L221" s="5"/>
    </row>
    <row r="222" spans="6:12" x14ac:dyDescent="0.25">
      <c r="F222" s="27"/>
      <c r="H222" s="27"/>
      <c r="L222" s="5"/>
    </row>
    <row r="223" spans="6:12" x14ac:dyDescent="0.25">
      <c r="F223" s="27"/>
      <c r="H223" s="27"/>
      <c r="L223" s="5"/>
    </row>
    <row r="224" spans="6:12" x14ac:dyDescent="0.25">
      <c r="F224" s="27"/>
      <c r="H224" s="27"/>
      <c r="L224" s="5"/>
    </row>
    <row r="225" spans="6:12" x14ac:dyDescent="0.25">
      <c r="F225" s="27"/>
      <c r="H225" s="27"/>
      <c r="L225" s="5"/>
    </row>
    <row r="226" spans="6:12" x14ac:dyDescent="0.25">
      <c r="F226" s="27"/>
      <c r="H226" s="27"/>
      <c r="L226" s="5"/>
    </row>
    <row r="227" spans="6:12" x14ac:dyDescent="0.25">
      <c r="F227" s="27"/>
      <c r="H227" s="27"/>
      <c r="L227" s="5"/>
    </row>
    <row r="228" spans="6:12" x14ac:dyDescent="0.25">
      <c r="F228" s="27"/>
      <c r="H228" s="27"/>
      <c r="L228" s="5"/>
    </row>
    <row r="229" spans="6:12" x14ac:dyDescent="0.25">
      <c r="F229" s="27"/>
      <c r="H229" s="27"/>
      <c r="L229" s="5"/>
    </row>
    <row r="230" spans="6:12" x14ac:dyDescent="0.25">
      <c r="F230" s="27"/>
      <c r="H230" s="27"/>
      <c r="L230" s="5"/>
    </row>
    <row r="231" spans="6:12" x14ac:dyDescent="0.25">
      <c r="F231" s="27"/>
      <c r="H231" s="27"/>
      <c r="L231" s="5"/>
    </row>
    <row r="232" spans="6:12" x14ac:dyDescent="0.25">
      <c r="F232" s="27"/>
      <c r="H232" s="27"/>
      <c r="L232" s="5"/>
    </row>
    <row r="233" spans="6:12" x14ac:dyDescent="0.25">
      <c r="F233" s="27"/>
      <c r="H233" s="27"/>
      <c r="L233" s="5"/>
    </row>
    <row r="234" spans="6:12" x14ac:dyDescent="0.25">
      <c r="F234" s="27"/>
      <c r="H234" s="27"/>
      <c r="L234" s="5"/>
    </row>
    <row r="235" spans="6:12" x14ac:dyDescent="0.25">
      <c r="F235" s="27"/>
      <c r="H235" s="27"/>
      <c r="L235" s="5"/>
    </row>
    <row r="236" spans="6:12" x14ac:dyDescent="0.25">
      <c r="F236" s="27"/>
      <c r="H236" s="27"/>
      <c r="L236" s="5"/>
    </row>
    <row r="237" spans="6:12" x14ac:dyDescent="0.25">
      <c r="F237" s="27"/>
      <c r="H237" s="27"/>
      <c r="L237" s="5"/>
    </row>
    <row r="238" spans="6:12" x14ac:dyDescent="0.25">
      <c r="F238" s="27"/>
      <c r="H238" s="27"/>
      <c r="L238" s="5"/>
    </row>
    <row r="239" spans="6:12" x14ac:dyDescent="0.25">
      <c r="F239" s="27"/>
      <c r="H239" s="27"/>
      <c r="L239" s="5"/>
    </row>
    <row r="240" spans="6:12" x14ac:dyDescent="0.25">
      <c r="F240" s="27"/>
      <c r="H240" s="27"/>
      <c r="L240" s="5"/>
    </row>
    <row r="241" spans="6:12" x14ac:dyDescent="0.25">
      <c r="F241" s="27"/>
      <c r="H241" s="27"/>
      <c r="L241" s="5"/>
    </row>
    <row r="242" spans="6:12" x14ac:dyDescent="0.25">
      <c r="F242" s="27"/>
      <c r="H242" s="27"/>
      <c r="L242" s="5"/>
    </row>
    <row r="243" spans="6:12" x14ac:dyDescent="0.25">
      <c r="F243" s="27"/>
      <c r="H243" s="27"/>
      <c r="L243" s="5"/>
    </row>
    <row r="244" spans="6:12" x14ac:dyDescent="0.25">
      <c r="F244" s="27"/>
      <c r="H244" s="27"/>
      <c r="L244" s="5"/>
    </row>
    <row r="245" spans="6:12" x14ac:dyDescent="0.25">
      <c r="F245" s="27"/>
      <c r="H245" s="27"/>
      <c r="L245" s="5"/>
    </row>
    <row r="246" spans="6:12" x14ac:dyDescent="0.25">
      <c r="F246" s="27"/>
      <c r="H246" s="27"/>
      <c r="L246" s="5"/>
    </row>
    <row r="247" spans="6:12" x14ac:dyDescent="0.25">
      <c r="F247" s="27"/>
      <c r="H247" s="27"/>
      <c r="L247" s="5"/>
    </row>
    <row r="248" spans="6:12" x14ac:dyDescent="0.25">
      <c r="F248" s="27"/>
      <c r="H248" s="27"/>
      <c r="L248" s="5"/>
    </row>
    <row r="249" spans="6:12" x14ac:dyDescent="0.25">
      <c r="F249" s="27"/>
      <c r="H249" s="27"/>
      <c r="L249" s="5"/>
    </row>
    <row r="250" spans="6:12" x14ac:dyDescent="0.25">
      <c r="F250" s="27"/>
      <c r="H250" s="27"/>
      <c r="L250" s="5"/>
    </row>
    <row r="251" spans="6:12" x14ac:dyDescent="0.25">
      <c r="F251" s="27"/>
      <c r="H251" s="27"/>
      <c r="L251" s="5"/>
    </row>
    <row r="252" spans="6:12" x14ac:dyDescent="0.25">
      <c r="F252" s="27"/>
      <c r="H252" s="27"/>
      <c r="L252" s="5"/>
    </row>
    <row r="253" spans="6:12" x14ac:dyDescent="0.25">
      <c r="F253" s="27"/>
      <c r="H253" s="27"/>
      <c r="L253" s="5"/>
    </row>
    <row r="254" spans="6:12" x14ac:dyDescent="0.25">
      <c r="F254" s="27"/>
      <c r="H254" s="27"/>
      <c r="L254" s="5"/>
    </row>
    <row r="255" spans="6:12" x14ac:dyDescent="0.25">
      <c r="F255" s="27"/>
      <c r="H255" s="27"/>
      <c r="L255" s="5"/>
    </row>
    <row r="256" spans="6:12" x14ac:dyDescent="0.25">
      <c r="F256" s="27"/>
      <c r="H256" s="27"/>
      <c r="L256" s="5"/>
    </row>
    <row r="257" spans="6:12" x14ac:dyDescent="0.25">
      <c r="F257" s="27"/>
      <c r="H257" s="27"/>
      <c r="L257" s="5"/>
    </row>
    <row r="258" spans="6:12" x14ac:dyDescent="0.25">
      <c r="F258" s="27"/>
      <c r="H258" s="27"/>
      <c r="L258" s="5"/>
    </row>
    <row r="259" spans="6:12" x14ac:dyDescent="0.25">
      <c r="F259" s="27"/>
      <c r="H259" s="27"/>
      <c r="L259" s="5"/>
    </row>
    <row r="260" spans="6:12" x14ac:dyDescent="0.25">
      <c r="F260" s="27"/>
      <c r="H260" s="27"/>
      <c r="L260" s="5"/>
    </row>
    <row r="261" spans="6:12" x14ac:dyDescent="0.25">
      <c r="F261" s="27"/>
      <c r="H261" s="27"/>
      <c r="L261" s="5"/>
    </row>
    <row r="262" spans="6:12" x14ac:dyDescent="0.25">
      <c r="F262" s="27"/>
      <c r="H262" s="27"/>
      <c r="L262" s="5"/>
    </row>
    <row r="263" spans="6:12" x14ac:dyDescent="0.25">
      <c r="F263" s="27"/>
      <c r="H263" s="27"/>
      <c r="L263" s="5"/>
    </row>
    <row r="264" spans="6:12" x14ac:dyDescent="0.25">
      <c r="F264" s="27"/>
      <c r="H264" s="27"/>
      <c r="L264" s="5"/>
    </row>
    <row r="265" spans="6:12" x14ac:dyDescent="0.25">
      <c r="F265" s="27"/>
      <c r="H265" s="27"/>
      <c r="L265" s="5"/>
    </row>
    <row r="266" spans="6:12" x14ac:dyDescent="0.25">
      <c r="F266" s="27"/>
      <c r="H266" s="27"/>
      <c r="L266" s="5"/>
    </row>
    <row r="267" spans="6:12" x14ac:dyDescent="0.25">
      <c r="F267" s="27"/>
      <c r="H267" s="27"/>
      <c r="L267" s="5"/>
    </row>
    <row r="268" spans="6:12" x14ac:dyDescent="0.25">
      <c r="F268" s="27"/>
      <c r="H268" s="27"/>
      <c r="L268" s="5"/>
    </row>
    <row r="269" spans="6:12" x14ac:dyDescent="0.25">
      <c r="F269" s="27"/>
      <c r="H269" s="27"/>
      <c r="L269" s="5"/>
    </row>
    <row r="270" spans="6:12" x14ac:dyDescent="0.25">
      <c r="F270" s="27"/>
      <c r="H270" s="27"/>
      <c r="L270" s="5"/>
    </row>
    <row r="271" spans="6:12" x14ac:dyDescent="0.25">
      <c r="F271" s="27"/>
      <c r="H271" s="27"/>
      <c r="L271" s="5"/>
    </row>
    <row r="272" spans="6:12" x14ac:dyDescent="0.25">
      <c r="F272" s="27"/>
      <c r="H272" s="27"/>
      <c r="L272" s="5"/>
    </row>
    <row r="273" spans="6:12" x14ac:dyDescent="0.25">
      <c r="F273" s="27"/>
      <c r="H273" s="27"/>
      <c r="L273" s="5"/>
    </row>
    <row r="274" spans="6:12" x14ac:dyDescent="0.25">
      <c r="F274" s="27"/>
      <c r="H274" s="27"/>
      <c r="L274" s="5"/>
    </row>
    <row r="275" spans="6:12" x14ac:dyDescent="0.25">
      <c r="F275" s="27"/>
      <c r="H275" s="27"/>
      <c r="L275" s="5"/>
    </row>
    <row r="276" spans="6:12" x14ac:dyDescent="0.25">
      <c r="F276" s="27"/>
      <c r="H276" s="27"/>
      <c r="L276" s="5"/>
    </row>
    <row r="277" spans="6:12" x14ac:dyDescent="0.25">
      <c r="F277" s="27"/>
      <c r="H277" s="27"/>
      <c r="L277" s="5"/>
    </row>
    <row r="278" spans="6:12" x14ac:dyDescent="0.25">
      <c r="F278" s="27"/>
      <c r="H278" s="27"/>
      <c r="L278" s="5"/>
    </row>
    <row r="279" spans="6:12" x14ac:dyDescent="0.25">
      <c r="F279" s="27"/>
      <c r="H279" s="27"/>
      <c r="L279" s="5"/>
    </row>
    <row r="280" spans="6:12" x14ac:dyDescent="0.25">
      <c r="F280" s="27"/>
      <c r="H280" s="27"/>
      <c r="L280" s="5"/>
    </row>
    <row r="281" spans="6:12" x14ac:dyDescent="0.25">
      <c r="F281" s="27"/>
      <c r="H281" s="27"/>
      <c r="L281" s="5"/>
    </row>
    <row r="282" spans="6:12" x14ac:dyDescent="0.25">
      <c r="F282" s="27"/>
      <c r="H282" s="27"/>
      <c r="L282" s="5"/>
    </row>
    <row r="283" spans="6:12" x14ac:dyDescent="0.25">
      <c r="F283" s="27"/>
      <c r="H283" s="27"/>
      <c r="L283" s="5"/>
    </row>
    <row r="284" spans="6:12" x14ac:dyDescent="0.25">
      <c r="F284" s="27"/>
      <c r="H284" s="27"/>
      <c r="L284" s="5"/>
    </row>
    <row r="285" spans="6:12" x14ac:dyDescent="0.25">
      <c r="F285" s="27"/>
      <c r="H285" s="27"/>
      <c r="L285" s="5"/>
    </row>
    <row r="286" spans="6:12" x14ac:dyDescent="0.25">
      <c r="F286" s="27"/>
      <c r="H286" s="27"/>
      <c r="L286" s="5"/>
    </row>
    <row r="287" spans="6:12" x14ac:dyDescent="0.25">
      <c r="F287" s="27"/>
      <c r="H287" s="27"/>
      <c r="L287" s="5"/>
    </row>
    <row r="288" spans="6:12" x14ac:dyDescent="0.25">
      <c r="F288" s="27"/>
      <c r="H288" s="27"/>
      <c r="L288" s="5"/>
    </row>
    <row r="289" spans="6:12" x14ac:dyDescent="0.25">
      <c r="F289" s="27"/>
      <c r="H289" s="27"/>
      <c r="L289" s="5"/>
    </row>
    <row r="290" spans="6:12" x14ac:dyDescent="0.25">
      <c r="F290" s="27"/>
      <c r="H290" s="27"/>
      <c r="L290" s="5"/>
    </row>
    <row r="291" spans="6:12" x14ac:dyDescent="0.25">
      <c r="F291" s="27"/>
      <c r="H291" s="27"/>
      <c r="L291" s="5"/>
    </row>
    <row r="292" spans="6:12" x14ac:dyDescent="0.25">
      <c r="F292" s="27"/>
      <c r="H292" s="27"/>
      <c r="L292" s="5"/>
    </row>
    <row r="293" spans="6:12" x14ac:dyDescent="0.25">
      <c r="F293" s="27"/>
      <c r="H293" s="27"/>
      <c r="L293" s="5"/>
    </row>
    <row r="294" spans="6:12" x14ac:dyDescent="0.25">
      <c r="F294" s="27"/>
      <c r="H294" s="27"/>
      <c r="L294" s="5"/>
    </row>
    <row r="295" spans="6:12" x14ac:dyDescent="0.25">
      <c r="F295" s="27"/>
      <c r="H295" s="27"/>
      <c r="L295" s="5"/>
    </row>
    <row r="296" spans="6:12" x14ac:dyDescent="0.25">
      <c r="F296" s="27"/>
      <c r="H296" s="27"/>
      <c r="L296" s="5"/>
    </row>
    <row r="297" spans="6:12" x14ac:dyDescent="0.25">
      <c r="F297" s="27"/>
      <c r="H297" s="27"/>
      <c r="L297" s="5"/>
    </row>
    <row r="298" spans="6:12" x14ac:dyDescent="0.25">
      <c r="F298" s="27"/>
      <c r="H298" s="27"/>
      <c r="L298" s="5"/>
    </row>
    <row r="299" spans="6:12" x14ac:dyDescent="0.25">
      <c r="F299" s="27"/>
      <c r="H299" s="27"/>
      <c r="L299" s="5"/>
    </row>
    <row r="300" spans="6:12" x14ac:dyDescent="0.25">
      <c r="F300" s="27"/>
      <c r="H300" s="27"/>
      <c r="L300" s="5"/>
    </row>
    <row r="301" spans="6:12" x14ac:dyDescent="0.25">
      <c r="F301" s="27"/>
      <c r="H301" s="27"/>
      <c r="L301" s="5"/>
    </row>
    <row r="302" spans="6:12" x14ac:dyDescent="0.25">
      <c r="F302" s="27"/>
      <c r="H302" s="27"/>
      <c r="L302" s="5"/>
    </row>
    <row r="303" spans="6:12" x14ac:dyDescent="0.25">
      <c r="F303" s="27"/>
      <c r="H303" s="27"/>
      <c r="L303" s="5"/>
    </row>
    <row r="304" spans="6:12" x14ac:dyDescent="0.25">
      <c r="F304" s="27"/>
      <c r="H304" s="27"/>
      <c r="L304" s="5"/>
    </row>
    <row r="305" spans="6:12" x14ac:dyDescent="0.25">
      <c r="F305" s="27"/>
      <c r="H305" s="27"/>
      <c r="L305" s="5"/>
    </row>
    <row r="306" spans="6:12" x14ac:dyDescent="0.25">
      <c r="F306" s="27"/>
      <c r="H306" s="27"/>
      <c r="L306" s="5"/>
    </row>
    <row r="307" spans="6:12" x14ac:dyDescent="0.25">
      <c r="F307" s="27"/>
      <c r="H307" s="27"/>
      <c r="L307" s="5"/>
    </row>
    <row r="308" spans="6:12" x14ac:dyDescent="0.25">
      <c r="F308" s="27"/>
      <c r="H308" s="27"/>
      <c r="L308" s="5"/>
    </row>
    <row r="309" spans="6:12" x14ac:dyDescent="0.25">
      <c r="F309" s="27"/>
      <c r="H309" s="27"/>
      <c r="L309" s="5"/>
    </row>
    <row r="310" spans="6:12" x14ac:dyDescent="0.25">
      <c r="F310" s="27"/>
      <c r="H310" s="27"/>
      <c r="L310" s="5"/>
    </row>
    <row r="311" spans="6:12" x14ac:dyDescent="0.25">
      <c r="F311" s="27"/>
      <c r="H311" s="27"/>
      <c r="L311" s="5"/>
    </row>
    <row r="312" spans="6:12" x14ac:dyDescent="0.25">
      <c r="F312" s="27"/>
      <c r="H312" s="27"/>
      <c r="L312" s="5"/>
    </row>
    <row r="313" spans="6:12" x14ac:dyDescent="0.25">
      <c r="F313" s="27"/>
      <c r="H313" s="27"/>
      <c r="L313" s="5"/>
    </row>
    <row r="314" spans="6:12" x14ac:dyDescent="0.25">
      <c r="F314" s="27"/>
      <c r="H314" s="27"/>
      <c r="L314" s="5"/>
    </row>
    <row r="315" spans="6:12" x14ac:dyDescent="0.25">
      <c r="F315" s="27"/>
      <c r="H315" s="27"/>
      <c r="L315" s="5"/>
    </row>
    <row r="316" spans="6:12" x14ac:dyDescent="0.25">
      <c r="F316" s="27"/>
      <c r="H316" s="27"/>
      <c r="L316" s="5"/>
    </row>
    <row r="317" spans="6:12" x14ac:dyDescent="0.25">
      <c r="F317" s="27"/>
      <c r="H317" s="27"/>
      <c r="L317" s="5"/>
    </row>
    <row r="318" spans="6:12" x14ac:dyDescent="0.25">
      <c r="F318" s="27"/>
      <c r="H318" s="27"/>
      <c r="L318" s="5"/>
    </row>
    <row r="319" spans="6:12" x14ac:dyDescent="0.25">
      <c r="F319" s="27"/>
      <c r="H319" s="27"/>
      <c r="L319" s="5"/>
    </row>
    <row r="320" spans="6:12" x14ac:dyDescent="0.25">
      <c r="F320" s="27"/>
      <c r="H320" s="27"/>
      <c r="L320" s="5"/>
    </row>
    <row r="321" spans="6:12" x14ac:dyDescent="0.25">
      <c r="F321" s="27"/>
      <c r="H321" s="27"/>
      <c r="L321" s="5"/>
    </row>
    <row r="322" spans="6:12" x14ac:dyDescent="0.25">
      <c r="F322" s="27"/>
      <c r="H322" s="27"/>
      <c r="L322" s="5"/>
    </row>
    <row r="323" spans="6:12" x14ac:dyDescent="0.25">
      <c r="F323" s="27"/>
      <c r="H323" s="27"/>
      <c r="L323" s="5"/>
    </row>
    <row r="324" spans="6:12" x14ac:dyDescent="0.25">
      <c r="F324" s="27"/>
      <c r="H324" s="27"/>
      <c r="L324" s="5"/>
    </row>
    <row r="325" spans="6:12" x14ac:dyDescent="0.25">
      <c r="F325" s="27"/>
      <c r="H325" s="27"/>
      <c r="L325" s="5"/>
    </row>
    <row r="326" spans="6:12" x14ac:dyDescent="0.25">
      <c r="F326" s="27"/>
      <c r="H326" s="27"/>
      <c r="L326" s="5"/>
    </row>
    <row r="327" spans="6:12" x14ac:dyDescent="0.25">
      <c r="F327" s="27"/>
      <c r="H327" s="27"/>
      <c r="L327" s="5"/>
    </row>
    <row r="328" spans="6:12" x14ac:dyDescent="0.25">
      <c r="F328" s="27"/>
      <c r="H328" s="27"/>
      <c r="L328" s="5"/>
    </row>
    <row r="329" spans="6:12" x14ac:dyDescent="0.25">
      <c r="F329" s="27"/>
      <c r="H329" s="27"/>
      <c r="L329" s="5"/>
    </row>
    <row r="330" spans="6:12" x14ac:dyDescent="0.25">
      <c r="F330" s="27"/>
      <c r="H330" s="27"/>
      <c r="L330" s="5"/>
    </row>
    <row r="331" spans="6:12" x14ac:dyDescent="0.25">
      <c r="F331" s="27"/>
      <c r="H331" s="27"/>
      <c r="L331" s="5"/>
    </row>
    <row r="332" spans="6:12" x14ac:dyDescent="0.25">
      <c r="F332" s="27"/>
      <c r="H332" s="27"/>
      <c r="L332" s="5"/>
    </row>
    <row r="333" spans="6:12" x14ac:dyDescent="0.25">
      <c r="F333" s="27"/>
      <c r="H333" s="27"/>
      <c r="L333" s="5"/>
    </row>
    <row r="334" spans="6:12" x14ac:dyDescent="0.25">
      <c r="F334" s="27"/>
      <c r="H334" s="27"/>
      <c r="L334" s="5"/>
    </row>
    <row r="335" spans="6:12" x14ac:dyDescent="0.25">
      <c r="F335" s="27"/>
      <c r="H335" s="27"/>
      <c r="L335" s="5"/>
    </row>
    <row r="336" spans="6:12" x14ac:dyDescent="0.25">
      <c r="F336" s="27"/>
      <c r="H336" s="27"/>
      <c r="L336" s="5"/>
    </row>
    <row r="337" spans="6:12" x14ac:dyDescent="0.25">
      <c r="F337" s="27"/>
      <c r="H337" s="27"/>
      <c r="L337" s="5"/>
    </row>
    <row r="338" spans="6:12" x14ac:dyDescent="0.25">
      <c r="F338" s="27"/>
      <c r="H338" s="27"/>
      <c r="L338" s="5"/>
    </row>
    <row r="339" spans="6:12" x14ac:dyDescent="0.25">
      <c r="F339" s="27"/>
      <c r="H339" s="27"/>
      <c r="L339" s="5"/>
    </row>
    <row r="340" spans="6:12" x14ac:dyDescent="0.25">
      <c r="F340" s="27"/>
      <c r="H340" s="27"/>
      <c r="L340" s="5"/>
    </row>
    <row r="341" spans="6:12" x14ac:dyDescent="0.25">
      <c r="F341" s="27"/>
      <c r="H341" s="27"/>
      <c r="L341" s="5"/>
    </row>
    <row r="342" spans="6:12" x14ac:dyDescent="0.25">
      <c r="F342" s="27"/>
      <c r="H342" s="27"/>
      <c r="L342" s="5"/>
    </row>
    <row r="343" spans="6:12" x14ac:dyDescent="0.25">
      <c r="F343" s="27"/>
      <c r="H343" s="27"/>
      <c r="L343" s="5"/>
    </row>
    <row r="344" spans="6:12" x14ac:dyDescent="0.25">
      <c r="F344" s="27"/>
      <c r="H344" s="27"/>
      <c r="L344" s="5"/>
    </row>
    <row r="345" spans="6:12" x14ac:dyDescent="0.25">
      <c r="F345" s="27"/>
      <c r="H345" s="27"/>
      <c r="L345" s="5"/>
    </row>
    <row r="346" spans="6:12" x14ac:dyDescent="0.25">
      <c r="F346" s="27"/>
      <c r="H346" s="27"/>
      <c r="L346" s="5"/>
    </row>
    <row r="347" spans="6:12" x14ac:dyDescent="0.25">
      <c r="F347" s="27"/>
      <c r="H347" s="27"/>
      <c r="L347" s="5"/>
    </row>
    <row r="348" spans="6:12" x14ac:dyDescent="0.25">
      <c r="F348" s="27"/>
      <c r="H348" s="27"/>
      <c r="L348" s="5"/>
    </row>
    <row r="349" spans="6:12" x14ac:dyDescent="0.25">
      <c r="F349" s="27"/>
      <c r="H349" s="27"/>
      <c r="L349" s="5"/>
    </row>
    <row r="350" spans="6:12" x14ac:dyDescent="0.25">
      <c r="F350" s="27"/>
      <c r="H350" s="27"/>
      <c r="L350" s="5"/>
    </row>
    <row r="351" spans="6:12" x14ac:dyDescent="0.25">
      <c r="F351" s="27"/>
      <c r="H351" s="27"/>
      <c r="L351" s="5"/>
    </row>
    <row r="352" spans="6:12" x14ac:dyDescent="0.25">
      <c r="F352" s="27"/>
      <c r="H352" s="27"/>
      <c r="L352" s="5"/>
    </row>
    <row r="353" spans="6:12" x14ac:dyDescent="0.25">
      <c r="F353" s="27"/>
      <c r="H353" s="27"/>
      <c r="L353" s="5"/>
    </row>
    <row r="354" spans="6:12" x14ac:dyDescent="0.25">
      <c r="F354" s="27"/>
      <c r="H354" s="27"/>
      <c r="L354" s="5"/>
    </row>
    <row r="355" spans="6:12" x14ac:dyDescent="0.25">
      <c r="F355" s="27"/>
      <c r="H355" s="27"/>
      <c r="L355" s="5"/>
    </row>
    <row r="356" spans="6:12" x14ac:dyDescent="0.25">
      <c r="F356" s="27"/>
      <c r="H356" s="27"/>
      <c r="L356" s="5"/>
    </row>
    <row r="357" spans="6:12" x14ac:dyDescent="0.25">
      <c r="F357" s="27"/>
      <c r="H357" s="27"/>
      <c r="L357" s="5"/>
    </row>
    <row r="358" spans="6:12" x14ac:dyDescent="0.25">
      <c r="F358" s="27"/>
      <c r="H358" s="27"/>
      <c r="L358" s="5"/>
    </row>
    <row r="359" spans="6:12" x14ac:dyDescent="0.25">
      <c r="F359" s="27"/>
      <c r="H359" s="27"/>
      <c r="L359" s="5"/>
    </row>
    <row r="360" spans="6:12" x14ac:dyDescent="0.25">
      <c r="F360" s="27"/>
      <c r="H360" s="27"/>
      <c r="L360" s="5"/>
    </row>
    <row r="361" spans="6:12" x14ac:dyDescent="0.25">
      <c r="F361" s="27"/>
      <c r="H361" s="27"/>
      <c r="L361" s="5"/>
    </row>
    <row r="362" spans="6:12" x14ac:dyDescent="0.25">
      <c r="F362" s="27"/>
      <c r="H362" s="27"/>
      <c r="L362" s="5"/>
    </row>
    <row r="363" spans="6:12" x14ac:dyDescent="0.25">
      <c r="F363" s="27"/>
      <c r="H363" s="27"/>
      <c r="L363" s="5"/>
    </row>
    <row r="364" spans="6:12" x14ac:dyDescent="0.25">
      <c r="F364" s="27"/>
      <c r="H364" s="27"/>
      <c r="L364" s="5"/>
    </row>
    <row r="365" spans="6:12" x14ac:dyDescent="0.25">
      <c r="F365" s="27"/>
      <c r="H365" s="27"/>
      <c r="L365" s="5"/>
    </row>
    <row r="366" spans="6:12" x14ac:dyDescent="0.25">
      <c r="F366" s="27"/>
      <c r="H366" s="27"/>
      <c r="L366" s="5"/>
    </row>
    <row r="367" spans="6:12" x14ac:dyDescent="0.25">
      <c r="F367" s="27"/>
      <c r="H367" s="27"/>
      <c r="L367" s="5"/>
    </row>
    <row r="368" spans="6:12" x14ac:dyDescent="0.25">
      <c r="F368" s="27"/>
      <c r="H368" s="27"/>
      <c r="L368" s="5"/>
    </row>
    <row r="369" spans="6:12" x14ac:dyDescent="0.25">
      <c r="F369" s="27"/>
      <c r="H369" s="27"/>
      <c r="L369" s="5"/>
    </row>
    <row r="370" spans="6:12" x14ac:dyDescent="0.25">
      <c r="F370" s="27"/>
      <c r="H370" s="27"/>
      <c r="L370" s="5"/>
    </row>
    <row r="371" spans="6:12" x14ac:dyDescent="0.25">
      <c r="F371" s="27"/>
      <c r="H371" s="27"/>
      <c r="L371" s="5"/>
    </row>
    <row r="372" spans="6:12" x14ac:dyDescent="0.25">
      <c r="F372" s="27"/>
      <c r="H372" s="27"/>
      <c r="L372" s="5"/>
    </row>
    <row r="373" spans="6:12" x14ac:dyDescent="0.25">
      <c r="F373" s="27"/>
      <c r="H373" s="27"/>
      <c r="L373" s="5"/>
    </row>
    <row r="374" spans="6:12" x14ac:dyDescent="0.25">
      <c r="F374" s="27"/>
      <c r="H374" s="27"/>
      <c r="L374" s="5"/>
    </row>
    <row r="375" spans="6:12" x14ac:dyDescent="0.25">
      <c r="F375" s="27"/>
      <c r="H375" s="27"/>
      <c r="L375" s="5"/>
    </row>
    <row r="376" spans="6:12" x14ac:dyDescent="0.25">
      <c r="F376" s="27"/>
      <c r="H376" s="27"/>
      <c r="L376" s="5"/>
    </row>
    <row r="377" spans="6:12" x14ac:dyDescent="0.25">
      <c r="F377" s="27"/>
      <c r="H377" s="27"/>
      <c r="L377" s="5"/>
    </row>
    <row r="378" spans="6:12" x14ac:dyDescent="0.25">
      <c r="F378" s="27"/>
      <c r="H378" s="27"/>
      <c r="L378" s="5"/>
    </row>
    <row r="379" spans="6:12" x14ac:dyDescent="0.25">
      <c r="F379" s="27"/>
      <c r="H379" s="27"/>
      <c r="L379" s="5"/>
    </row>
    <row r="380" spans="6:12" x14ac:dyDescent="0.25">
      <c r="F380" s="27"/>
      <c r="H380" s="27"/>
      <c r="L380" s="5"/>
    </row>
    <row r="381" spans="6:12" x14ac:dyDescent="0.25">
      <c r="F381" s="27"/>
      <c r="H381" s="27"/>
      <c r="L381" s="5"/>
    </row>
    <row r="382" spans="6:12" x14ac:dyDescent="0.25">
      <c r="F382" s="27"/>
      <c r="H382" s="27"/>
      <c r="L382" s="5"/>
    </row>
    <row r="383" spans="6:12" x14ac:dyDescent="0.25">
      <c r="F383" s="27"/>
      <c r="H383" s="27"/>
      <c r="L383" s="5"/>
    </row>
    <row r="384" spans="6:12" x14ac:dyDescent="0.25">
      <c r="F384" s="27"/>
      <c r="H384" s="27"/>
      <c r="L384" s="5"/>
    </row>
    <row r="385" spans="6:12" x14ac:dyDescent="0.25">
      <c r="F385" s="27"/>
      <c r="H385" s="27"/>
      <c r="L385" s="5"/>
    </row>
    <row r="386" spans="6:12" x14ac:dyDescent="0.25">
      <c r="F386" s="27"/>
      <c r="H386" s="27"/>
      <c r="L386" s="5"/>
    </row>
    <row r="387" spans="6:12" x14ac:dyDescent="0.25">
      <c r="F387" s="27"/>
      <c r="H387" s="27"/>
      <c r="L387" s="5"/>
    </row>
    <row r="388" spans="6:12" x14ac:dyDescent="0.25">
      <c r="F388" s="27"/>
      <c r="H388" s="27"/>
      <c r="L388" s="5"/>
    </row>
    <row r="389" spans="6:12" x14ac:dyDescent="0.25">
      <c r="F389" s="27"/>
      <c r="H389" s="27"/>
      <c r="L389" s="5"/>
    </row>
    <row r="390" spans="6:12" x14ac:dyDescent="0.25">
      <c r="F390" s="27"/>
      <c r="H390" s="27"/>
      <c r="L390" s="5"/>
    </row>
    <row r="391" spans="6:12" x14ac:dyDescent="0.25">
      <c r="F391" s="27"/>
      <c r="H391" s="27"/>
      <c r="L391" s="5"/>
    </row>
    <row r="392" spans="6:12" x14ac:dyDescent="0.25">
      <c r="F392" s="27"/>
      <c r="H392" s="27"/>
      <c r="L392" s="5"/>
    </row>
    <row r="393" spans="6:12" x14ac:dyDescent="0.25">
      <c r="F393" s="27"/>
      <c r="H393" s="27"/>
      <c r="L393" s="5"/>
    </row>
    <row r="394" spans="6:12" x14ac:dyDescent="0.25">
      <c r="F394" s="27"/>
      <c r="H394" s="27"/>
      <c r="L394" s="5"/>
    </row>
    <row r="395" spans="6:12" x14ac:dyDescent="0.25">
      <c r="F395" s="27"/>
      <c r="H395" s="27"/>
      <c r="L395" s="5"/>
    </row>
    <row r="396" spans="6:12" x14ac:dyDescent="0.25">
      <c r="F396" s="27"/>
      <c r="H396" s="27"/>
      <c r="L396" s="5"/>
    </row>
    <row r="397" spans="6:12" x14ac:dyDescent="0.25">
      <c r="F397" s="27"/>
      <c r="H397" s="27"/>
      <c r="L397" s="5"/>
    </row>
    <row r="398" spans="6:12" x14ac:dyDescent="0.25">
      <c r="F398" s="27"/>
      <c r="H398" s="27"/>
      <c r="L398" s="5"/>
    </row>
    <row r="399" spans="6:12" x14ac:dyDescent="0.25">
      <c r="F399" s="27"/>
      <c r="H399" s="27"/>
      <c r="L399" s="5"/>
    </row>
    <row r="400" spans="6:12" x14ac:dyDescent="0.25">
      <c r="F400" s="27"/>
      <c r="H400" s="27"/>
      <c r="L400" s="5"/>
    </row>
    <row r="401" spans="6:12" x14ac:dyDescent="0.25">
      <c r="F401" s="27"/>
      <c r="H401" s="27"/>
      <c r="L401" s="5"/>
    </row>
    <row r="402" spans="6:12" x14ac:dyDescent="0.25">
      <c r="F402" s="27"/>
      <c r="H402" s="27"/>
      <c r="L402" s="5"/>
    </row>
    <row r="403" spans="6:12" x14ac:dyDescent="0.25">
      <c r="F403" s="27"/>
      <c r="H403" s="27"/>
      <c r="L403" s="5"/>
    </row>
    <row r="404" spans="6:12" x14ac:dyDescent="0.25">
      <c r="F404" s="27"/>
      <c r="H404" s="27"/>
      <c r="L404" s="5"/>
    </row>
    <row r="405" spans="6:12" x14ac:dyDescent="0.25">
      <c r="F405" s="27"/>
      <c r="H405" s="27"/>
      <c r="L405" s="5"/>
    </row>
    <row r="406" spans="6:12" x14ac:dyDescent="0.25">
      <c r="F406" s="27"/>
      <c r="H406" s="27"/>
      <c r="L406" s="5"/>
    </row>
    <row r="407" spans="6:12" x14ac:dyDescent="0.25">
      <c r="F407" s="27"/>
      <c r="H407" s="27"/>
      <c r="L407" s="5"/>
    </row>
    <row r="408" spans="6:12" x14ac:dyDescent="0.25">
      <c r="F408" s="27"/>
      <c r="H408" s="27"/>
      <c r="L408" s="5"/>
    </row>
    <row r="409" spans="6:12" x14ac:dyDescent="0.25">
      <c r="F409" s="27"/>
      <c r="H409" s="27"/>
      <c r="L409" s="5"/>
    </row>
    <row r="410" spans="6:12" x14ac:dyDescent="0.25">
      <c r="F410" s="27"/>
      <c r="H410" s="27"/>
      <c r="L410" s="5"/>
    </row>
    <row r="411" spans="6:12" x14ac:dyDescent="0.25">
      <c r="F411" s="27"/>
      <c r="H411" s="27"/>
      <c r="L411" s="5"/>
    </row>
    <row r="412" spans="6:12" x14ac:dyDescent="0.25">
      <c r="F412" s="27"/>
      <c r="H412" s="27"/>
      <c r="L412" s="5"/>
    </row>
    <row r="413" spans="6:12" x14ac:dyDescent="0.25">
      <c r="F413" s="27"/>
      <c r="H413" s="27"/>
      <c r="L413" s="5"/>
    </row>
    <row r="414" spans="6:12" x14ac:dyDescent="0.25">
      <c r="F414" s="27"/>
      <c r="H414" s="27"/>
      <c r="L414" s="5"/>
    </row>
    <row r="415" spans="6:12" x14ac:dyDescent="0.25">
      <c r="F415" s="27"/>
      <c r="H415" s="27"/>
      <c r="L415" s="5"/>
    </row>
    <row r="416" spans="6:12" x14ac:dyDescent="0.25">
      <c r="F416" s="27"/>
      <c r="H416" s="27"/>
      <c r="L416" s="5"/>
    </row>
    <row r="417" spans="6:12" x14ac:dyDescent="0.25">
      <c r="F417" s="27"/>
      <c r="H417" s="27"/>
      <c r="L417" s="5"/>
    </row>
    <row r="418" spans="6:12" x14ac:dyDescent="0.25">
      <c r="F418" s="27"/>
      <c r="H418" s="27"/>
      <c r="L418" s="5"/>
    </row>
    <row r="419" spans="6:12" x14ac:dyDescent="0.25">
      <c r="F419" s="27"/>
      <c r="H419" s="27"/>
      <c r="L419" s="5"/>
    </row>
    <row r="420" spans="6:12" x14ac:dyDescent="0.25">
      <c r="F420" s="27"/>
      <c r="H420" s="27"/>
      <c r="L420" s="5"/>
    </row>
    <row r="421" spans="6:12" x14ac:dyDescent="0.25">
      <c r="F421" s="27"/>
      <c r="H421" s="27"/>
      <c r="L421" s="5"/>
    </row>
    <row r="422" spans="6:12" x14ac:dyDescent="0.25">
      <c r="F422" s="27"/>
      <c r="H422" s="27"/>
      <c r="L422" s="5"/>
    </row>
    <row r="423" spans="6:12" x14ac:dyDescent="0.25">
      <c r="F423" s="27"/>
      <c r="H423" s="27"/>
      <c r="L423" s="5"/>
    </row>
    <row r="424" spans="6:12" x14ac:dyDescent="0.25">
      <c r="F424" s="27"/>
      <c r="H424" s="27"/>
      <c r="L424" s="5"/>
    </row>
    <row r="425" spans="6:12" x14ac:dyDescent="0.25">
      <c r="F425" s="27"/>
      <c r="H425" s="27"/>
      <c r="L425" s="5"/>
    </row>
    <row r="426" spans="6:12" x14ac:dyDescent="0.25">
      <c r="F426" s="27"/>
      <c r="H426" s="27"/>
      <c r="L426" s="5"/>
    </row>
    <row r="427" spans="6:12" x14ac:dyDescent="0.25">
      <c r="F427" s="27"/>
      <c r="H427" s="27"/>
      <c r="L427" s="5"/>
    </row>
    <row r="428" spans="6:12" x14ac:dyDescent="0.25">
      <c r="F428" s="27"/>
      <c r="H428" s="27"/>
      <c r="L428" s="5"/>
    </row>
    <row r="429" spans="6:12" x14ac:dyDescent="0.25">
      <c r="F429" s="27"/>
      <c r="H429" s="27"/>
      <c r="L429" s="5"/>
    </row>
    <row r="430" spans="6:12" x14ac:dyDescent="0.25">
      <c r="F430" s="27"/>
      <c r="H430" s="27"/>
      <c r="L430" s="5"/>
    </row>
    <row r="431" spans="6:12" x14ac:dyDescent="0.25">
      <c r="F431" s="27"/>
      <c r="H431" s="27"/>
      <c r="L431" s="5"/>
    </row>
    <row r="432" spans="6:12" x14ac:dyDescent="0.25">
      <c r="F432" s="27"/>
      <c r="H432" s="27"/>
      <c r="L432" s="5"/>
    </row>
    <row r="433" spans="6:12" x14ac:dyDescent="0.25">
      <c r="F433" s="27"/>
      <c r="H433" s="27"/>
      <c r="L433" s="5"/>
    </row>
    <row r="434" spans="6:12" x14ac:dyDescent="0.25">
      <c r="F434" s="27"/>
      <c r="H434" s="27"/>
      <c r="L434" s="5"/>
    </row>
    <row r="435" spans="6:12" x14ac:dyDescent="0.25">
      <c r="F435" s="27"/>
      <c r="H435" s="27"/>
      <c r="L435" s="5"/>
    </row>
    <row r="436" spans="6:12" x14ac:dyDescent="0.25">
      <c r="F436" s="27"/>
      <c r="H436" s="27"/>
      <c r="L436" s="5"/>
    </row>
    <row r="437" spans="6:12" x14ac:dyDescent="0.25">
      <c r="F437" s="27"/>
      <c r="H437" s="27"/>
      <c r="L437" s="5"/>
    </row>
    <row r="438" spans="6:12" x14ac:dyDescent="0.25">
      <c r="F438" s="27"/>
      <c r="H438" s="27"/>
      <c r="L438" s="5"/>
    </row>
    <row r="439" spans="6:12" x14ac:dyDescent="0.25">
      <c r="F439" s="27"/>
      <c r="H439" s="27"/>
      <c r="L439" s="5"/>
    </row>
    <row r="440" spans="6:12" x14ac:dyDescent="0.25">
      <c r="F440" s="27"/>
      <c r="H440" s="27"/>
      <c r="L440" s="5"/>
    </row>
    <row r="441" spans="6:12" x14ac:dyDescent="0.25">
      <c r="F441" s="27"/>
      <c r="H441" s="27"/>
      <c r="L441" s="5"/>
    </row>
    <row r="442" spans="6:12" x14ac:dyDescent="0.25">
      <c r="F442" s="27"/>
      <c r="H442" s="27"/>
      <c r="L442" s="5"/>
    </row>
    <row r="443" spans="6:12" x14ac:dyDescent="0.25">
      <c r="F443" s="27"/>
      <c r="H443" s="27"/>
      <c r="L443" s="5"/>
    </row>
    <row r="444" spans="6:12" x14ac:dyDescent="0.25">
      <c r="F444" s="27"/>
      <c r="H444" s="27"/>
      <c r="L444" s="5"/>
    </row>
    <row r="445" spans="6:12" x14ac:dyDescent="0.25">
      <c r="F445" s="27"/>
      <c r="H445" s="27"/>
      <c r="L445" s="5"/>
    </row>
    <row r="446" spans="6:12" x14ac:dyDescent="0.25">
      <c r="F446" s="27"/>
      <c r="H446" s="27"/>
      <c r="L446" s="5"/>
    </row>
    <row r="447" spans="6:12" x14ac:dyDescent="0.25">
      <c r="F447" s="27"/>
      <c r="H447" s="27"/>
      <c r="L447" s="5"/>
    </row>
    <row r="448" spans="6:12" x14ac:dyDescent="0.25">
      <c r="F448" s="27"/>
      <c r="H448" s="27"/>
      <c r="L448" s="5"/>
    </row>
    <row r="449" spans="6:12" x14ac:dyDescent="0.25">
      <c r="F449" s="27"/>
      <c r="H449" s="27"/>
      <c r="L449" s="5"/>
    </row>
    <row r="450" spans="6:12" x14ac:dyDescent="0.25">
      <c r="F450" s="27"/>
      <c r="H450" s="27"/>
      <c r="L450" s="5"/>
    </row>
    <row r="451" spans="6:12" x14ac:dyDescent="0.25">
      <c r="F451" s="27"/>
      <c r="H451" s="27"/>
      <c r="L451" s="5"/>
    </row>
    <row r="452" spans="6:12" x14ac:dyDescent="0.25">
      <c r="F452" s="27"/>
      <c r="H452" s="27"/>
      <c r="L452" s="5"/>
    </row>
    <row r="453" spans="6:12" x14ac:dyDescent="0.25">
      <c r="F453" s="27"/>
      <c r="H453" s="27"/>
      <c r="L453" s="5"/>
    </row>
    <row r="454" spans="6:12" x14ac:dyDescent="0.25">
      <c r="F454" s="27"/>
      <c r="H454" s="27"/>
      <c r="L454" s="5"/>
    </row>
    <row r="455" spans="6:12" x14ac:dyDescent="0.25">
      <c r="F455" s="27"/>
      <c r="H455" s="27"/>
      <c r="L455" s="5"/>
    </row>
    <row r="456" spans="6:12" x14ac:dyDescent="0.25">
      <c r="F456" s="27"/>
      <c r="H456" s="27"/>
      <c r="L456" s="5"/>
    </row>
    <row r="457" spans="6:12" x14ac:dyDescent="0.25">
      <c r="F457" s="27"/>
      <c r="H457" s="27"/>
      <c r="L457" s="5"/>
    </row>
    <row r="458" spans="6:12" x14ac:dyDescent="0.25">
      <c r="F458" s="27"/>
      <c r="H458" s="27"/>
      <c r="L458" s="5"/>
    </row>
    <row r="459" spans="6:12" x14ac:dyDescent="0.25">
      <c r="F459" s="27"/>
      <c r="H459" s="27"/>
      <c r="L459" s="5"/>
    </row>
    <row r="460" spans="6:12" x14ac:dyDescent="0.25">
      <c r="F460" s="27"/>
      <c r="H460" s="27"/>
      <c r="L460" s="5"/>
    </row>
    <row r="461" spans="6:12" x14ac:dyDescent="0.25">
      <c r="F461" s="27"/>
      <c r="H461" s="27"/>
      <c r="L461" s="5"/>
    </row>
    <row r="462" spans="6:12" x14ac:dyDescent="0.25">
      <c r="F462" s="27"/>
      <c r="H462" s="27"/>
      <c r="L462" s="5"/>
    </row>
    <row r="463" spans="6:12" x14ac:dyDescent="0.25">
      <c r="F463" s="27"/>
      <c r="H463" s="27"/>
      <c r="L463" s="5"/>
    </row>
    <row r="464" spans="6:12" x14ac:dyDescent="0.25">
      <c r="F464" s="27"/>
      <c r="H464" s="27"/>
      <c r="L464" s="5"/>
    </row>
    <row r="465" spans="6:12" x14ac:dyDescent="0.25">
      <c r="F465" s="27"/>
      <c r="H465" s="27"/>
      <c r="L465" s="5"/>
    </row>
    <row r="466" spans="6:12" x14ac:dyDescent="0.25">
      <c r="F466" s="27"/>
      <c r="H466" s="27"/>
      <c r="L466" s="5"/>
    </row>
    <row r="467" spans="6:12" x14ac:dyDescent="0.25">
      <c r="F467" s="27"/>
      <c r="H467" s="27"/>
      <c r="L467" s="5"/>
    </row>
    <row r="468" spans="6:12" x14ac:dyDescent="0.25">
      <c r="F468" s="27"/>
      <c r="H468" s="27"/>
      <c r="L468" s="5"/>
    </row>
    <row r="469" spans="6:12" x14ac:dyDescent="0.25">
      <c r="F469" s="27"/>
      <c r="H469" s="27"/>
      <c r="L469" s="5"/>
    </row>
    <row r="470" spans="6:12" x14ac:dyDescent="0.25">
      <c r="F470" s="27"/>
      <c r="H470" s="27"/>
      <c r="L470" s="5"/>
    </row>
    <row r="471" spans="6:12" x14ac:dyDescent="0.25">
      <c r="F471" s="27"/>
      <c r="H471" s="27"/>
      <c r="L471" s="5"/>
    </row>
    <row r="472" spans="6:12" x14ac:dyDescent="0.25">
      <c r="F472" s="27"/>
      <c r="H472" s="27"/>
      <c r="L472" s="5"/>
    </row>
    <row r="473" spans="6:12" x14ac:dyDescent="0.25">
      <c r="F473" s="27"/>
      <c r="H473" s="27"/>
      <c r="L473" s="5"/>
    </row>
    <row r="474" spans="6:12" x14ac:dyDescent="0.25">
      <c r="F474" s="27"/>
      <c r="H474" s="27"/>
      <c r="L474" s="5"/>
    </row>
    <row r="475" spans="6:12" x14ac:dyDescent="0.25">
      <c r="F475" s="27"/>
      <c r="H475" s="27"/>
      <c r="L475" s="5"/>
    </row>
    <row r="476" spans="6:12" x14ac:dyDescent="0.25">
      <c r="F476" s="27"/>
      <c r="H476" s="27"/>
      <c r="L476" s="5"/>
    </row>
    <row r="477" spans="6:12" x14ac:dyDescent="0.25">
      <c r="F477" s="27"/>
      <c r="H477" s="27"/>
      <c r="L477" s="5"/>
    </row>
    <row r="478" spans="6:12" x14ac:dyDescent="0.25">
      <c r="F478" s="27"/>
      <c r="H478" s="27"/>
      <c r="L478" s="5"/>
    </row>
    <row r="479" spans="6:12" x14ac:dyDescent="0.25">
      <c r="F479" s="27"/>
      <c r="H479" s="27"/>
      <c r="L479" s="5"/>
    </row>
    <row r="480" spans="6:12" x14ac:dyDescent="0.25">
      <c r="F480" s="27"/>
      <c r="H480" s="27"/>
      <c r="L480" s="5"/>
    </row>
    <row r="481" spans="6:12" x14ac:dyDescent="0.25">
      <c r="F481" s="27"/>
      <c r="H481" s="27"/>
      <c r="L481" s="5"/>
    </row>
    <row r="482" spans="6:12" x14ac:dyDescent="0.25">
      <c r="F482" s="27"/>
      <c r="H482" s="27"/>
      <c r="L482" s="5"/>
    </row>
    <row r="483" spans="6:12" x14ac:dyDescent="0.25">
      <c r="F483" s="27"/>
      <c r="H483" s="27"/>
      <c r="L483" s="5"/>
    </row>
    <row r="484" spans="6:12" x14ac:dyDescent="0.25">
      <c r="F484" s="27"/>
      <c r="H484" s="27"/>
      <c r="L484" s="5"/>
    </row>
    <row r="485" spans="6:12" x14ac:dyDescent="0.25">
      <c r="F485" s="27"/>
      <c r="H485" s="27"/>
      <c r="L485" s="5"/>
    </row>
    <row r="486" spans="6:12" x14ac:dyDescent="0.25">
      <c r="F486" s="27"/>
      <c r="H486" s="27"/>
      <c r="L486" s="5"/>
    </row>
    <row r="487" spans="6:12" x14ac:dyDescent="0.25">
      <c r="F487" s="27"/>
      <c r="H487" s="27"/>
      <c r="L487" s="5"/>
    </row>
    <row r="488" spans="6:12" x14ac:dyDescent="0.25">
      <c r="F488" s="27"/>
      <c r="H488" s="27"/>
      <c r="L488" s="5"/>
    </row>
    <row r="489" spans="6:12" x14ac:dyDescent="0.25">
      <c r="F489" s="27"/>
      <c r="H489" s="27"/>
      <c r="L489" s="5"/>
    </row>
    <row r="490" spans="6:12" x14ac:dyDescent="0.25">
      <c r="F490" s="27"/>
      <c r="H490" s="27"/>
      <c r="L490" s="5"/>
    </row>
    <row r="491" spans="6:12" x14ac:dyDescent="0.25">
      <c r="F491" s="27"/>
      <c r="H491" s="27"/>
      <c r="L491" s="5"/>
    </row>
    <row r="492" spans="6:12" x14ac:dyDescent="0.25">
      <c r="F492" s="27"/>
      <c r="H492" s="27"/>
      <c r="L492" s="5"/>
    </row>
    <row r="493" spans="6:12" x14ac:dyDescent="0.25">
      <c r="F493" s="27"/>
      <c r="H493" s="27"/>
      <c r="L493" s="5"/>
    </row>
    <row r="494" spans="6:12" x14ac:dyDescent="0.25">
      <c r="F494" s="27"/>
      <c r="H494" s="27"/>
      <c r="L494" s="5"/>
    </row>
    <row r="495" spans="6:12" x14ac:dyDescent="0.25">
      <c r="F495" s="27"/>
      <c r="H495" s="27"/>
      <c r="L495" s="5"/>
    </row>
    <row r="496" spans="6:12" x14ac:dyDescent="0.25">
      <c r="F496" s="27"/>
      <c r="H496" s="27"/>
      <c r="L496" s="5"/>
    </row>
    <row r="497" spans="6:12" x14ac:dyDescent="0.25">
      <c r="F497" s="27"/>
      <c r="H497" s="27"/>
      <c r="L497" s="5"/>
    </row>
    <row r="498" spans="6:12" x14ac:dyDescent="0.25">
      <c r="F498" s="27"/>
      <c r="H498" s="27"/>
      <c r="L498" s="5"/>
    </row>
    <row r="499" spans="6:12" x14ac:dyDescent="0.25">
      <c r="F499" s="27"/>
      <c r="H499" s="27"/>
      <c r="L499" s="5"/>
    </row>
    <row r="500" spans="6:12" x14ac:dyDescent="0.25">
      <c r="F500" s="27"/>
      <c r="H500" s="27"/>
      <c r="L500" s="5"/>
    </row>
    <row r="501" spans="6:12" x14ac:dyDescent="0.25">
      <c r="F501" s="27"/>
      <c r="H501" s="27"/>
      <c r="L501" s="5"/>
    </row>
    <row r="502" spans="6:12" x14ac:dyDescent="0.25">
      <c r="F502" s="27"/>
      <c r="H502" s="27"/>
      <c r="L502" s="5"/>
    </row>
    <row r="503" spans="6:12" x14ac:dyDescent="0.25">
      <c r="F503" s="27"/>
      <c r="H503" s="27"/>
      <c r="L503" s="5"/>
    </row>
    <row r="504" spans="6:12" x14ac:dyDescent="0.25">
      <c r="F504" s="27"/>
      <c r="H504" s="27"/>
      <c r="L504" s="5"/>
    </row>
    <row r="505" spans="6:12" x14ac:dyDescent="0.25">
      <c r="F505" s="27"/>
      <c r="H505" s="27"/>
      <c r="L505" s="5"/>
    </row>
    <row r="506" spans="6:12" x14ac:dyDescent="0.25">
      <c r="F506" s="27"/>
      <c r="H506" s="27"/>
      <c r="L506" s="5"/>
    </row>
    <row r="507" spans="6:12" x14ac:dyDescent="0.25">
      <c r="F507" s="27"/>
      <c r="H507" s="27"/>
      <c r="L507" s="5"/>
    </row>
    <row r="508" spans="6:12" x14ac:dyDescent="0.25">
      <c r="F508" s="27"/>
      <c r="H508" s="27"/>
      <c r="L508" s="5"/>
    </row>
    <row r="509" spans="6:12" x14ac:dyDescent="0.25">
      <c r="F509" s="27"/>
      <c r="H509" s="27"/>
      <c r="L509" s="5"/>
    </row>
    <row r="510" spans="6:12" x14ac:dyDescent="0.25">
      <c r="F510" s="27"/>
      <c r="H510" s="27"/>
      <c r="L510" s="5"/>
    </row>
    <row r="511" spans="6:12" x14ac:dyDescent="0.25">
      <c r="F511" s="27"/>
      <c r="H511" s="27"/>
      <c r="L511" s="5"/>
    </row>
    <row r="512" spans="6:12" x14ac:dyDescent="0.25">
      <c r="F512" s="27"/>
      <c r="H512" s="27"/>
      <c r="L512" s="5"/>
    </row>
    <row r="513" spans="6:12" x14ac:dyDescent="0.25">
      <c r="F513" s="27"/>
      <c r="H513" s="27"/>
      <c r="L513" s="5"/>
    </row>
    <row r="514" spans="6:12" x14ac:dyDescent="0.25">
      <c r="F514" s="27"/>
      <c r="H514" s="27"/>
      <c r="L514" s="5"/>
    </row>
    <row r="515" spans="6:12" x14ac:dyDescent="0.25">
      <c r="F515" s="27"/>
      <c r="H515" s="27"/>
      <c r="L515" s="5"/>
    </row>
    <row r="516" spans="6:12" x14ac:dyDescent="0.25">
      <c r="F516" s="27"/>
      <c r="H516" s="27"/>
      <c r="L516" s="5"/>
    </row>
    <row r="517" spans="6:12" x14ac:dyDescent="0.25">
      <c r="F517" s="27"/>
      <c r="H517" s="27"/>
      <c r="L517" s="5"/>
    </row>
    <row r="518" spans="6:12" x14ac:dyDescent="0.25">
      <c r="F518" s="27"/>
      <c r="H518" s="27"/>
      <c r="L518" s="5"/>
    </row>
    <row r="519" spans="6:12" x14ac:dyDescent="0.25">
      <c r="F519" s="27"/>
      <c r="H519" s="27"/>
      <c r="L519" s="5"/>
    </row>
    <row r="520" spans="6:12" x14ac:dyDescent="0.25">
      <c r="F520" s="27"/>
      <c r="H520" s="27"/>
      <c r="L520" s="5"/>
    </row>
    <row r="521" spans="6:12" x14ac:dyDescent="0.25">
      <c r="F521" s="27"/>
      <c r="H521" s="27"/>
      <c r="L521" s="5"/>
    </row>
    <row r="522" spans="6:12" x14ac:dyDescent="0.25">
      <c r="F522" s="27"/>
      <c r="H522" s="27"/>
      <c r="L522" s="5"/>
    </row>
    <row r="523" spans="6:12" x14ac:dyDescent="0.25">
      <c r="F523" s="27"/>
      <c r="H523" s="27"/>
      <c r="L523" s="5"/>
    </row>
    <row r="524" spans="6:12" x14ac:dyDescent="0.25">
      <c r="F524" s="27"/>
      <c r="H524" s="27"/>
      <c r="L524" s="5"/>
    </row>
    <row r="525" spans="6:12" x14ac:dyDescent="0.25">
      <c r="F525" s="27"/>
      <c r="H525" s="27"/>
      <c r="L525" s="5"/>
    </row>
    <row r="526" spans="6:12" x14ac:dyDescent="0.25">
      <c r="F526" s="27"/>
      <c r="H526" s="27"/>
      <c r="L526" s="5"/>
    </row>
    <row r="527" spans="6:12" x14ac:dyDescent="0.25">
      <c r="F527" s="27"/>
      <c r="H527" s="27"/>
      <c r="L527" s="5"/>
    </row>
    <row r="528" spans="6:12" x14ac:dyDescent="0.25">
      <c r="F528" s="27"/>
      <c r="H528" s="27"/>
      <c r="L528" s="5"/>
    </row>
    <row r="529" spans="6:12" x14ac:dyDescent="0.25">
      <c r="F529" s="27"/>
      <c r="H529" s="27"/>
      <c r="L529" s="5"/>
    </row>
    <row r="530" spans="6:12" x14ac:dyDescent="0.25">
      <c r="F530" s="27"/>
      <c r="H530" s="27"/>
      <c r="L530" s="5"/>
    </row>
    <row r="531" spans="6:12" x14ac:dyDescent="0.25">
      <c r="F531" s="27"/>
      <c r="H531" s="27"/>
      <c r="L531" s="5"/>
    </row>
    <row r="532" spans="6:12" x14ac:dyDescent="0.25">
      <c r="F532" s="27"/>
      <c r="H532" s="27"/>
      <c r="L532" s="5"/>
    </row>
    <row r="533" spans="6:12" x14ac:dyDescent="0.25">
      <c r="F533" s="27"/>
      <c r="H533" s="27"/>
      <c r="L533" s="5"/>
    </row>
    <row r="534" spans="6:12" x14ac:dyDescent="0.25">
      <c r="F534" s="27"/>
      <c r="H534" s="27"/>
      <c r="L534" s="5"/>
    </row>
    <row r="535" spans="6:12" x14ac:dyDescent="0.25">
      <c r="F535" s="27"/>
      <c r="H535" s="27"/>
      <c r="L535" s="5"/>
    </row>
    <row r="536" spans="6:12" x14ac:dyDescent="0.25">
      <c r="F536" s="27"/>
      <c r="H536" s="27"/>
      <c r="L536" s="5"/>
    </row>
    <row r="537" spans="6:12" x14ac:dyDescent="0.25">
      <c r="F537" s="27"/>
      <c r="H537" s="27"/>
      <c r="L537" s="5"/>
    </row>
    <row r="538" spans="6:12" x14ac:dyDescent="0.25">
      <c r="F538" s="27"/>
      <c r="H538" s="27"/>
      <c r="L538" s="5"/>
    </row>
    <row r="539" spans="6:12" x14ac:dyDescent="0.25">
      <c r="F539" s="27"/>
      <c r="H539" s="27"/>
      <c r="L539" s="5"/>
    </row>
    <row r="540" spans="6:12" x14ac:dyDescent="0.25">
      <c r="F540" s="27"/>
      <c r="H540" s="27"/>
      <c r="L540" s="5"/>
    </row>
    <row r="541" spans="6:12" x14ac:dyDescent="0.25">
      <c r="F541" s="27"/>
      <c r="H541" s="27"/>
      <c r="L541" s="5"/>
    </row>
    <row r="542" spans="6:12" x14ac:dyDescent="0.25">
      <c r="F542" s="27"/>
      <c r="H542" s="27"/>
      <c r="L542" s="5"/>
    </row>
    <row r="543" spans="6:12" x14ac:dyDescent="0.25">
      <c r="F543" s="27"/>
      <c r="H543" s="27"/>
      <c r="L543" s="5"/>
    </row>
    <row r="544" spans="6:12" x14ac:dyDescent="0.25">
      <c r="F544" s="27"/>
      <c r="H544" s="27"/>
      <c r="L544" s="5"/>
    </row>
    <row r="545" spans="6:12" x14ac:dyDescent="0.25">
      <c r="F545" s="27"/>
      <c r="H545" s="27"/>
      <c r="L545" s="5"/>
    </row>
    <row r="546" spans="6:12" x14ac:dyDescent="0.25">
      <c r="F546" s="27"/>
      <c r="H546" s="27"/>
      <c r="L546" s="5"/>
    </row>
    <row r="547" spans="6:12" x14ac:dyDescent="0.25">
      <c r="F547" s="27"/>
      <c r="H547" s="27"/>
      <c r="L547" s="5"/>
    </row>
    <row r="548" spans="6:12" x14ac:dyDescent="0.25">
      <c r="F548" s="27"/>
      <c r="H548" s="27"/>
      <c r="L548" s="5"/>
    </row>
    <row r="549" spans="6:12" x14ac:dyDescent="0.25">
      <c r="F549" s="27"/>
      <c r="H549" s="27"/>
      <c r="L549" s="5"/>
    </row>
    <row r="550" spans="6:12" x14ac:dyDescent="0.25">
      <c r="F550" s="27"/>
      <c r="H550" s="27"/>
      <c r="L550" s="5"/>
    </row>
    <row r="551" spans="6:12" x14ac:dyDescent="0.25">
      <c r="F551" s="27"/>
      <c r="H551" s="27"/>
      <c r="L551" s="5"/>
    </row>
    <row r="552" spans="6:12" x14ac:dyDescent="0.25">
      <c r="F552" s="27"/>
      <c r="H552" s="27"/>
      <c r="L552" s="5"/>
    </row>
    <row r="553" spans="6:12" x14ac:dyDescent="0.25">
      <c r="F553" s="27"/>
      <c r="H553" s="27"/>
      <c r="L553" s="5"/>
    </row>
    <row r="554" spans="6:12" x14ac:dyDescent="0.25">
      <c r="F554" s="27"/>
      <c r="H554" s="27"/>
      <c r="L554" s="5"/>
    </row>
    <row r="555" spans="6:12" x14ac:dyDescent="0.25">
      <c r="F555" s="27"/>
      <c r="H555" s="27"/>
      <c r="L555" s="5"/>
    </row>
    <row r="556" spans="6:12" x14ac:dyDescent="0.25">
      <c r="F556" s="27"/>
      <c r="H556" s="27"/>
      <c r="L556" s="5"/>
    </row>
    <row r="557" spans="6:12" x14ac:dyDescent="0.25">
      <c r="F557" s="27"/>
      <c r="H557" s="27"/>
      <c r="L557" s="5"/>
    </row>
    <row r="558" spans="6:12" x14ac:dyDescent="0.25">
      <c r="F558" s="27"/>
      <c r="H558" s="27"/>
      <c r="L558" s="5"/>
    </row>
    <row r="559" spans="6:12" x14ac:dyDescent="0.25">
      <c r="F559" s="27"/>
      <c r="H559" s="27"/>
      <c r="L559" s="5"/>
    </row>
    <row r="560" spans="6:12" x14ac:dyDescent="0.25">
      <c r="F560" s="27"/>
      <c r="H560" s="27"/>
      <c r="L560" s="5"/>
    </row>
    <row r="561" spans="6:12" x14ac:dyDescent="0.25">
      <c r="F561" s="27"/>
      <c r="H561" s="27"/>
      <c r="L561" s="5"/>
    </row>
    <row r="562" spans="6:12" x14ac:dyDescent="0.25">
      <c r="F562" s="27"/>
      <c r="H562" s="27"/>
      <c r="L562" s="5"/>
    </row>
    <row r="563" spans="6:12" x14ac:dyDescent="0.25">
      <c r="F563" s="27"/>
      <c r="H563" s="27"/>
      <c r="L563" s="5"/>
    </row>
    <row r="564" spans="6:12" x14ac:dyDescent="0.25">
      <c r="F564" s="27"/>
      <c r="H564" s="27"/>
      <c r="L564" s="5"/>
    </row>
    <row r="565" spans="6:12" x14ac:dyDescent="0.25">
      <c r="F565" s="27"/>
      <c r="H565" s="27"/>
      <c r="L565" s="5"/>
    </row>
    <row r="566" spans="6:12" x14ac:dyDescent="0.25">
      <c r="F566" s="27"/>
      <c r="H566" s="27"/>
      <c r="L566" s="5"/>
    </row>
    <row r="567" spans="6:12" x14ac:dyDescent="0.25">
      <c r="F567" s="27"/>
      <c r="H567" s="27"/>
      <c r="L567" s="5"/>
    </row>
    <row r="568" spans="6:12" x14ac:dyDescent="0.25">
      <c r="F568" s="27"/>
      <c r="H568" s="27"/>
      <c r="L568" s="5"/>
    </row>
    <row r="569" spans="6:12" x14ac:dyDescent="0.25">
      <c r="F569" s="27"/>
      <c r="H569" s="27"/>
      <c r="L569" s="5"/>
    </row>
    <row r="570" spans="6:12" x14ac:dyDescent="0.25">
      <c r="F570" s="27"/>
      <c r="H570" s="27"/>
      <c r="L570" s="5"/>
    </row>
    <row r="571" spans="6:12" x14ac:dyDescent="0.25">
      <c r="F571" s="27"/>
      <c r="H571" s="27"/>
      <c r="L571" s="5"/>
    </row>
    <row r="572" spans="6:12" x14ac:dyDescent="0.25">
      <c r="F572" s="27"/>
      <c r="H572" s="27"/>
      <c r="L572" s="5"/>
    </row>
    <row r="573" spans="6:12" x14ac:dyDescent="0.25">
      <c r="F573" s="27"/>
      <c r="H573" s="27"/>
      <c r="L573" s="5"/>
    </row>
    <row r="574" spans="6:12" x14ac:dyDescent="0.25">
      <c r="F574" s="27"/>
      <c r="H574" s="27"/>
      <c r="L574" s="5"/>
    </row>
    <row r="575" spans="6:12" x14ac:dyDescent="0.25">
      <c r="F575" s="27"/>
      <c r="H575" s="27"/>
      <c r="L575" s="5"/>
    </row>
    <row r="576" spans="6:12" x14ac:dyDescent="0.25">
      <c r="F576" s="27"/>
      <c r="H576" s="27"/>
      <c r="L576" s="5"/>
    </row>
    <row r="577" spans="6:12" x14ac:dyDescent="0.25">
      <c r="F577" s="27"/>
      <c r="H577" s="27"/>
      <c r="L577" s="5"/>
    </row>
    <row r="578" spans="6:12" x14ac:dyDescent="0.25">
      <c r="F578" s="27"/>
      <c r="H578" s="27"/>
      <c r="L578" s="5"/>
    </row>
    <row r="579" spans="6:12" x14ac:dyDescent="0.25">
      <c r="F579" s="27"/>
      <c r="H579" s="27"/>
      <c r="L579" s="5"/>
    </row>
    <row r="580" spans="6:12" x14ac:dyDescent="0.25">
      <c r="F580" s="27"/>
      <c r="H580" s="27"/>
      <c r="L580" s="5"/>
    </row>
    <row r="581" spans="6:12" x14ac:dyDescent="0.25">
      <c r="F581" s="27"/>
      <c r="H581" s="27"/>
      <c r="L581" s="5"/>
    </row>
    <row r="582" spans="6:12" x14ac:dyDescent="0.25">
      <c r="F582" s="27"/>
      <c r="H582" s="27"/>
      <c r="L582" s="5"/>
    </row>
    <row r="583" spans="6:12" x14ac:dyDescent="0.25">
      <c r="F583" s="27"/>
      <c r="H583" s="27"/>
      <c r="L583" s="5"/>
    </row>
    <row r="584" spans="6:12" x14ac:dyDescent="0.25">
      <c r="F584" s="27"/>
      <c r="H584" s="27"/>
      <c r="L584" s="5"/>
    </row>
    <row r="585" spans="6:12" x14ac:dyDescent="0.25">
      <c r="F585" s="27"/>
      <c r="H585" s="27"/>
      <c r="L585" s="5"/>
    </row>
    <row r="586" spans="6:12" x14ac:dyDescent="0.25">
      <c r="F586" s="27"/>
      <c r="H586" s="27"/>
      <c r="L586" s="5"/>
    </row>
    <row r="587" spans="6:12" x14ac:dyDescent="0.25">
      <c r="F587" s="27"/>
      <c r="H587" s="27"/>
      <c r="L587" s="5"/>
    </row>
    <row r="588" spans="6:12" x14ac:dyDescent="0.25">
      <c r="F588" s="27"/>
      <c r="H588" s="27"/>
      <c r="L588" s="5"/>
    </row>
    <row r="589" spans="6:12" x14ac:dyDescent="0.25">
      <c r="F589" s="27"/>
      <c r="H589" s="27"/>
      <c r="L589" s="5"/>
    </row>
    <row r="590" spans="6:12" x14ac:dyDescent="0.25">
      <c r="F590" s="27"/>
      <c r="H590" s="27"/>
      <c r="L590" s="5"/>
    </row>
    <row r="591" spans="6:12" x14ac:dyDescent="0.25">
      <c r="F591" s="27"/>
      <c r="H591" s="27"/>
      <c r="L591" s="5"/>
    </row>
    <row r="592" spans="6:12" x14ac:dyDescent="0.25">
      <c r="F592" s="27"/>
      <c r="H592" s="27"/>
      <c r="L592" s="5"/>
    </row>
    <row r="593" spans="6:12" x14ac:dyDescent="0.25">
      <c r="F593" s="27"/>
      <c r="H593" s="27"/>
      <c r="L593" s="5"/>
    </row>
    <row r="594" spans="6:12" x14ac:dyDescent="0.25">
      <c r="F594" s="27"/>
      <c r="H594" s="27"/>
      <c r="L594" s="5"/>
    </row>
    <row r="595" spans="6:12" x14ac:dyDescent="0.25">
      <c r="F595" s="27"/>
      <c r="H595" s="27"/>
      <c r="L595" s="5"/>
    </row>
    <row r="596" spans="6:12" x14ac:dyDescent="0.25">
      <c r="F596" s="27"/>
      <c r="H596" s="27"/>
      <c r="L596" s="5"/>
    </row>
    <row r="597" spans="6:12" x14ac:dyDescent="0.25">
      <c r="F597" s="27"/>
      <c r="H597" s="27"/>
      <c r="L597" s="5"/>
    </row>
    <row r="598" spans="6:12" x14ac:dyDescent="0.25">
      <c r="F598" s="27"/>
      <c r="H598" s="27"/>
      <c r="L598" s="5"/>
    </row>
    <row r="599" spans="6:12" x14ac:dyDescent="0.25">
      <c r="F599" s="27"/>
      <c r="H599" s="27"/>
      <c r="L599" s="5"/>
    </row>
    <row r="600" spans="6:12" x14ac:dyDescent="0.25">
      <c r="F600" s="27"/>
      <c r="H600" s="27"/>
      <c r="L600" s="5"/>
    </row>
    <row r="601" spans="6:12" x14ac:dyDescent="0.25">
      <c r="F601" s="27"/>
      <c r="H601" s="27"/>
      <c r="L601" s="5"/>
    </row>
    <row r="602" spans="6:12" x14ac:dyDescent="0.25">
      <c r="F602" s="27"/>
      <c r="H602" s="27"/>
      <c r="L602" s="5"/>
    </row>
    <row r="603" spans="6:12" x14ac:dyDescent="0.25">
      <c r="F603" s="27"/>
      <c r="H603" s="27"/>
      <c r="L603" s="5"/>
    </row>
    <row r="604" spans="6:12" x14ac:dyDescent="0.25">
      <c r="F604" s="27"/>
      <c r="H604" s="27"/>
      <c r="L604" s="5"/>
    </row>
    <row r="605" spans="6:12" x14ac:dyDescent="0.25">
      <c r="F605" s="27"/>
      <c r="H605" s="27"/>
      <c r="L605" s="5"/>
    </row>
    <row r="606" spans="6:12" x14ac:dyDescent="0.25">
      <c r="F606" s="27"/>
      <c r="H606" s="27"/>
      <c r="L606" s="5"/>
    </row>
    <row r="607" spans="6:12" x14ac:dyDescent="0.25">
      <c r="F607" s="27"/>
      <c r="H607" s="27"/>
      <c r="L607" s="5"/>
    </row>
    <row r="608" spans="6:12" x14ac:dyDescent="0.25">
      <c r="F608" s="27"/>
      <c r="H608" s="27"/>
      <c r="L608" s="5"/>
    </row>
    <row r="609" spans="6:12" x14ac:dyDescent="0.25">
      <c r="F609" s="27"/>
      <c r="H609" s="27"/>
      <c r="L609" s="5"/>
    </row>
    <row r="610" spans="6:12" x14ac:dyDescent="0.25">
      <c r="F610" s="27"/>
      <c r="H610" s="27"/>
      <c r="L610" s="5"/>
    </row>
    <row r="611" spans="6:12" x14ac:dyDescent="0.25">
      <c r="F611" s="27"/>
      <c r="H611" s="27"/>
      <c r="L611" s="5"/>
    </row>
    <row r="612" spans="6:12" x14ac:dyDescent="0.25">
      <c r="F612" s="27"/>
      <c r="H612" s="27"/>
      <c r="L612" s="5"/>
    </row>
    <row r="613" spans="6:12" x14ac:dyDescent="0.25">
      <c r="F613" s="27"/>
      <c r="H613" s="27"/>
      <c r="L613" s="5"/>
    </row>
    <row r="614" spans="6:12" x14ac:dyDescent="0.25">
      <c r="F614" s="27"/>
      <c r="H614" s="27"/>
      <c r="L614" s="5"/>
    </row>
    <row r="615" spans="6:12" x14ac:dyDescent="0.25">
      <c r="F615" s="27"/>
      <c r="H615" s="27"/>
      <c r="L615" s="5"/>
    </row>
    <row r="616" spans="6:12" x14ac:dyDescent="0.25">
      <c r="F616" s="27"/>
      <c r="H616" s="27"/>
      <c r="L616" s="5"/>
    </row>
    <row r="617" spans="6:12" x14ac:dyDescent="0.25">
      <c r="F617" s="27"/>
      <c r="H617" s="27"/>
      <c r="L617" s="5"/>
    </row>
    <row r="618" spans="6:12" x14ac:dyDescent="0.25">
      <c r="F618" s="27"/>
      <c r="H618" s="27"/>
      <c r="L618" s="5"/>
    </row>
    <row r="619" spans="6:12" x14ac:dyDescent="0.25">
      <c r="F619" s="27"/>
      <c r="H619" s="27"/>
      <c r="L619" s="5"/>
    </row>
    <row r="620" spans="6:12" x14ac:dyDescent="0.25">
      <c r="F620" s="27"/>
      <c r="H620" s="27"/>
      <c r="L620" s="5"/>
    </row>
    <row r="621" spans="6:12" x14ac:dyDescent="0.25">
      <c r="F621" s="27"/>
      <c r="H621" s="27"/>
      <c r="L621" s="5"/>
    </row>
    <row r="622" spans="6:12" x14ac:dyDescent="0.25">
      <c r="F622" s="27"/>
      <c r="H622" s="27"/>
      <c r="L622" s="5"/>
    </row>
    <row r="623" spans="6:12" x14ac:dyDescent="0.25">
      <c r="F623" s="27"/>
      <c r="H623" s="27"/>
      <c r="L623" s="5"/>
    </row>
    <row r="624" spans="6:12" x14ac:dyDescent="0.25">
      <c r="F624" s="27"/>
      <c r="H624" s="27"/>
      <c r="L624" s="5"/>
    </row>
    <row r="625" spans="6:12" x14ac:dyDescent="0.25">
      <c r="F625" s="27"/>
      <c r="H625" s="27"/>
      <c r="L625" s="5"/>
    </row>
    <row r="626" spans="6:12" x14ac:dyDescent="0.25">
      <c r="F626" s="27"/>
      <c r="H626" s="27"/>
      <c r="L626" s="5"/>
    </row>
    <row r="627" spans="6:12" x14ac:dyDescent="0.25">
      <c r="F627" s="27"/>
      <c r="H627" s="27"/>
      <c r="L627" s="5"/>
    </row>
    <row r="628" spans="6:12" x14ac:dyDescent="0.25">
      <c r="F628" s="27"/>
      <c r="H628" s="27"/>
      <c r="L628" s="5"/>
    </row>
    <row r="629" spans="6:12" x14ac:dyDescent="0.25">
      <c r="F629" s="27"/>
      <c r="H629" s="27"/>
      <c r="L629" s="5"/>
    </row>
    <row r="630" spans="6:12" x14ac:dyDescent="0.25">
      <c r="F630" s="27"/>
      <c r="H630" s="27"/>
      <c r="L630" s="5"/>
    </row>
    <row r="631" spans="6:12" x14ac:dyDescent="0.25">
      <c r="F631" s="27"/>
      <c r="H631" s="27"/>
      <c r="L631" s="5"/>
    </row>
    <row r="632" spans="6:12" x14ac:dyDescent="0.25">
      <c r="F632" s="27"/>
      <c r="H632" s="27"/>
      <c r="L632" s="5"/>
    </row>
    <row r="633" spans="6:12" x14ac:dyDescent="0.25">
      <c r="F633" s="27"/>
      <c r="H633" s="27"/>
      <c r="L633" s="5"/>
    </row>
    <row r="634" spans="6:12" x14ac:dyDescent="0.25">
      <c r="F634" s="27"/>
      <c r="H634" s="27"/>
      <c r="L634" s="5"/>
    </row>
    <row r="635" spans="6:12" x14ac:dyDescent="0.25">
      <c r="F635" s="27"/>
      <c r="H635" s="27"/>
      <c r="L635" s="5"/>
    </row>
    <row r="636" spans="6:12" x14ac:dyDescent="0.25">
      <c r="F636" s="27"/>
      <c r="H636" s="27"/>
      <c r="L636" s="5"/>
    </row>
    <row r="637" spans="6:12" x14ac:dyDescent="0.25">
      <c r="F637" s="27"/>
      <c r="H637" s="27"/>
      <c r="L637" s="5"/>
    </row>
    <row r="638" spans="6:12" x14ac:dyDescent="0.25">
      <c r="F638" s="27"/>
      <c r="H638" s="27"/>
      <c r="L638" s="5"/>
    </row>
    <row r="639" spans="6:12" x14ac:dyDescent="0.25">
      <c r="F639" s="27"/>
      <c r="H639" s="27"/>
      <c r="L639" s="5"/>
    </row>
    <row r="640" spans="6:12" x14ac:dyDescent="0.25">
      <c r="F640" s="27"/>
      <c r="H640" s="27"/>
      <c r="L640" s="5"/>
    </row>
    <row r="641" spans="6:12" x14ac:dyDescent="0.25">
      <c r="F641" s="27"/>
      <c r="H641" s="27"/>
      <c r="L641" s="5"/>
    </row>
    <row r="642" spans="6:12" x14ac:dyDescent="0.25">
      <c r="F642" s="27"/>
      <c r="H642" s="27"/>
      <c r="L642" s="5"/>
    </row>
    <row r="643" spans="6:12" x14ac:dyDescent="0.25">
      <c r="F643" s="27"/>
      <c r="H643" s="27"/>
      <c r="L643" s="5"/>
    </row>
    <row r="644" spans="6:12" x14ac:dyDescent="0.25">
      <c r="F644" s="27"/>
      <c r="H644" s="27"/>
      <c r="L644" s="5"/>
    </row>
    <row r="645" spans="6:12" x14ac:dyDescent="0.25">
      <c r="F645" s="27"/>
      <c r="H645" s="27"/>
      <c r="L645" s="5"/>
    </row>
    <row r="646" spans="6:12" x14ac:dyDescent="0.25">
      <c r="F646" s="27"/>
      <c r="H646" s="27"/>
      <c r="L646" s="5"/>
    </row>
    <row r="647" spans="6:12" x14ac:dyDescent="0.25">
      <c r="F647" s="27"/>
      <c r="H647" s="27"/>
      <c r="L647" s="5"/>
    </row>
    <row r="648" spans="6:12" x14ac:dyDescent="0.25">
      <c r="F648" s="27"/>
      <c r="H648" s="27"/>
      <c r="L648" s="5"/>
    </row>
    <row r="649" spans="6:12" x14ac:dyDescent="0.25">
      <c r="F649" s="27"/>
      <c r="H649" s="27"/>
      <c r="L649" s="5"/>
    </row>
    <row r="650" spans="6:12" x14ac:dyDescent="0.25">
      <c r="F650" s="27"/>
      <c r="H650" s="27"/>
      <c r="L650" s="5"/>
    </row>
    <row r="651" spans="6:12" x14ac:dyDescent="0.25">
      <c r="F651" s="27"/>
      <c r="H651" s="27"/>
      <c r="L651" s="5"/>
    </row>
    <row r="652" spans="6:12" x14ac:dyDescent="0.25">
      <c r="F652" s="27"/>
      <c r="H652" s="27"/>
      <c r="L652" s="5"/>
    </row>
    <row r="653" spans="6:12" x14ac:dyDescent="0.25">
      <c r="F653" s="27"/>
      <c r="H653" s="27"/>
      <c r="L653" s="5"/>
    </row>
    <row r="654" spans="6:12" x14ac:dyDescent="0.25">
      <c r="F654" s="27"/>
      <c r="H654" s="27"/>
      <c r="L654" s="5"/>
    </row>
    <row r="655" spans="6:12" x14ac:dyDescent="0.25">
      <c r="F655" s="27"/>
      <c r="H655" s="27"/>
      <c r="L655" s="5"/>
    </row>
    <row r="656" spans="6:12" x14ac:dyDescent="0.25">
      <c r="F656" s="27"/>
      <c r="H656" s="27"/>
      <c r="L656" s="5"/>
    </row>
    <row r="657" spans="6:12" x14ac:dyDescent="0.25">
      <c r="F657" s="27"/>
      <c r="H657" s="27"/>
      <c r="L657" s="5"/>
    </row>
    <row r="658" spans="6:12" x14ac:dyDescent="0.25">
      <c r="F658" s="27"/>
      <c r="H658" s="27"/>
      <c r="L658" s="5"/>
    </row>
    <row r="659" spans="6:12" x14ac:dyDescent="0.25">
      <c r="F659" s="27"/>
      <c r="H659" s="27"/>
      <c r="L659" s="5"/>
    </row>
    <row r="660" spans="6:12" x14ac:dyDescent="0.25">
      <c r="F660" s="27"/>
      <c r="H660" s="27"/>
      <c r="L660" s="5"/>
    </row>
    <row r="661" spans="6:12" x14ac:dyDescent="0.25">
      <c r="F661" s="27"/>
      <c r="H661" s="27"/>
      <c r="L661" s="5"/>
    </row>
    <row r="662" spans="6:12" x14ac:dyDescent="0.25">
      <c r="F662" s="27"/>
      <c r="H662" s="27"/>
      <c r="L662" s="5"/>
    </row>
    <row r="663" spans="6:12" x14ac:dyDescent="0.25">
      <c r="F663" s="27"/>
      <c r="H663" s="27"/>
      <c r="L663" s="5"/>
    </row>
    <row r="664" spans="6:12" x14ac:dyDescent="0.25">
      <c r="F664" s="27"/>
      <c r="H664" s="27"/>
      <c r="L664" s="5"/>
    </row>
    <row r="665" spans="6:12" x14ac:dyDescent="0.25">
      <c r="F665" s="27"/>
      <c r="H665" s="27"/>
      <c r="L665" s="5"/>
    </row>
    <row r="666" spans="6:12" x14ac:dyDescent="0.25">
      <c r="F666" s="27"/>
      <c r="H666" s="27"/>
      <c r="L666" s="5"/>
    </row>
    <row r="667" spans="6:12" x14ac:dyDescent="0.25">
      <c r="F667" s="27"/>
      <c r="H667" s="27"/>
      <c r="L667" s="5"/>
    </row>
    <row r="668" spans="6:12" x14ac:dyDescent="0.25">
      <c r="F668" s="27"/>
      <c r="H668" s="27"/>
      <c r="L668" s="5"/>
    </row>
    <row r="669" spans="6:12" x14ac:dyDescent="0.25">
      <c r="F669" s="27"/>
      <c r="H669" s="27"/>
      <c r="L669" s="5"/>
    </row>
    <row r="670" spans="6:12" x14ac:dyDescent="0.25">
      <c r="F670" s="27"/>
      <c r="H670" s="27"/>
      <c r="L670" s="5"/>
    </row>
    <row r="671" spans="6:12" x14ac:dyDescent="0.25">
      <c r="F671" s="27"/>
      <c r="H671" s="27"/>
      <c r="L671" s="5"/>
    </row>
    <row r="672" spans="6:12" x14ac:dyDescent="0.25">
      <c r="F672" s="27"/>
      <c r="H672" s="27"/>
      <c r="L672" s="5"/>
    </row>
    <row r="673" spans="6:12" x14ac:dyDescent="0.25">
      <c r="F673" s="27"/>
      <c r="H673" s="27"/>
      <c r="L673" s="5"/>
    </row>
    <row r="674" spans="6:12" x14ac:dyDescent="0.25">
      <c r="F674" s="27"/>
      <c r="H674" s="27"/>
      <c r="L674" s="5"/>
    </row>
    <row r="675" spans="6:12" x14ac:dyDescent="0.25">
      <c r="F675" s="27"/>
      <c r="H675" s="27"/>
      <c r="L675" s="5"/>
    </row>
    <row r="676" spans="6:12" x14ac:dyDescent="0.25">
      <c r="F676" s="27"/>
      <c r="H676" s="27"/>
      <c r="L676" s="5"/>
    </row>
    <row r="677" spans="6:12" x14ac:dyDescent="0.25">
      <c r="F677" s="27"/>
      <c r="H677" s="27"/>
      <c r="L677" s="5"/>
    </row>
    <row r="678" spans="6:12" x14ac:dyDescent="0.25">
      <c r="F678" s="27"/>
      <c r="H678" s="27"/>
      <c r="L678" s="5"/>
    </row>
    <row r="679" spans="6:12" x14ac:dyDescent="0.25">
      <c r="F679" s="27"/>
      <c r="H679" s="27"/>
      <c r="L679" s="5"/>
    </row>
    <row r="680" spans="6:12" x14ac:dyDescent="0.25">
      <c r="F680" s="27"/>
      <c r="H680" s="27"/>
      <c r="L680" s="5"/>
    </row>
    <row r="681" spans="6:12" x14ac:dyDescent="0.25">
      <c r="F681" s="27"/>
      <c r="H681" s="27"/>
      <c r="L681" s="5"/>
    </row>
    <row r="682" spans="6:12" x14ac:dyDescent="0.25">
      <c r="F682" s="27"/>
      <c r="H682" s="27"/>
      <c r="L682" s="5"/>
    </row>
    <row r="683" spans="6:12" x14ac:dyDescent="0.25">
      <c r="F683" s="27"/>
      <c r="H683" s="27"/>
      <c r="L683" s="5"/>
    </row>
    <row r="684" spans="6:12" x14ac:dyDescent="0.25">
      <c r="F684" s="27"/>
      <c r="H684" s="27"/>
      <c r="L684" s="5"/>
    </row>
    <row r="685" spans="6:12" x14ac:dyDescent="0.25">
      <c r="F685" s="27"/>
      <c r="H685" s="27"/>
      <c r="L685" s="5"/>
    </row>
    <row r="686" spans="6:12" x14ac:dyDescent="0.25">
      <c r="F686" s="27"/>
      <c r="H686" s="27"/>
      <c r="L686" s="5"/>
    </row>
    <row r="687" spans="6:12" x14ac:dyDescent="0.25">
      <c r="F687" s="27"/>
      <c r="H687" s="27"/>
      <c r="L687" s="5"/>
    </row>
    <row r="688" spans="6:12" x14ac:dyDescent="0.25">
      <c r="F688" s="27"/>
      <c r="H688" s="27"/>
      <c r="L688" s="5"/>
    </row>
    <row r="689" spans="6:12" x14ac:dyDescent="0.25">
      <c r="F689" s="27"/>
      <c r="H689" s="27"/>
      <c r="L689" s="5"/>
    </row>
    <row r="690" spans="6:12" x14ac:dyDescent="0.25">
      <c r="F690" s="27"/>
      <c r="H690" s="27"/>
      <c r="L690" s="5"/>
    </row>
    <row r="691" spans="6:12" x14ac:dyDescent="0.25">
      <c r="F691" s="27"/>
      <c r="H691" s="27"/>
      <c r="L691" s="5"/>
    </row>
    <row r="692" spans="6:12" x14ac:dyDescent="0.25">
      <c r="F692" s="27"/>
      <c r="H692" s="27"/>
      <c r="L692" s="5"/>
    </row>
    <row r="693" spans="6:12" x14ac:dyDescent="0.25">
      <c r="F693" s="27"/>
      <c r="H693" s="27"/>
      <c r="L693" s="5"/>
    </row>
    <row r="694" spans="6:12" x14ac:dyDescent="0.25">
      <c r="F694" s="27"/>
      <c r="H694" s="27"/>
      <c r="L694" s="5"/>
    </row>
    <row r="695" spans="6:12" x14ac:dyDescent="0.25">
      <c r="F695" s="27"/>
      <c r="H695" s="27"/>
      <c r="L695" s="5"/>
    </row>
    <row r="696" spans="6:12" x14ac:dyDescent="0.25">
      <c r="F696" s="27"/>
      <c r="H696" s="27"/>
      <c r="L696" s="5"/>
    </row>
    <row r="697" spans="6:12" x14ac:dyDescent="0.25">
      <c r="F697" s="27"/>
      <c r="H697" s="27"/>
      <c r="L697" s="5"/>
    </row>
    <row r="698" spans="6:12" x14ac:dyDescent="0.25">
      <c r="F698" s="27"/>
      <c r="H698" s="27"/>
      <c r="L698" s="5"/>
    </row>
    <row r="699" spans="6:12" x14ac:dyDescent="0.25">
      <c r="F699" s="27"/>
      <c r="H699" s="27"/>
      <c r="L699" s="5"/>
    </row>
    <row r="700" spans="6:12" x14ac:dyDescent="0.25">
      <c r="F700" s="27"/>
      <c r="H700" s="27"/>
      <c r="L700" s="5"/>
    </row>
    <row r="701" spans="6:12" x14ac:dyDescent="0.25">
      <c r="F701" s="27"/>
      <c r="H701" s="27"/>
      <c r="L701" s="5"/>
    </row>
    <row r="702" spans="6:12" x14ac:dyDescent="0.25">
      <c r="F702" s="27"/>
      <c r="H702" s="27"/>
      <c r="L702" s="5"/>
    </row>
    <row r="703" spans="6:12" x14ac:dyDescent="0.25">
      <c r="F703" s="27"/>
      <c r="H703" s="27"/>
      <c r="L703" s="5"/>
    </row>
    <row r="704" spans="6:12" x14ac:dyDescent="0.25">
      <c r="F704" s="27"/>
      <c r="H704" s="27"/>
      <c r="L704" s="5"/>
    </row>
    <row r="705" spans="6:12" x14ac:dyDescent="0.25">
      <c r="F705" s="27"/>
      <c r="H705" s="27"/>
      <c r="L705" s="5"/>
    </row>
    <row r="706" spans="6:12" x14ac:dyDescent="0.25">
      <c r="F706" s="27"/>
      <c r="H706" s="27"/>
      <c r="L706" s="5"/>
    </row>
    <row r="707" spans="6:12" x14ac:dyDescent="0.25">
      <c r="F707" s="27"/>
      <c r="H707" s="27"/>
      <c r="L707" s="5"/>
    </row>
    <row r="708" spans="6:12" x14ac:dyDescent="0.25">
      <c r="F708" s="27"/>
      <c r="H708" s="27"/>
      <c r="L708" s="5"/>
    </row>
    <row r="709" spans="6:12" x14ac:dyDescent="0.25">
      <c r="F709" s="27"/>
      <c r="H709" s="27"/>
      <c r="L709" s="5"/>
    </row>
    <row r="710" spans="6:12" x14ac:dyDescent="0.25">
      <c r="F710" s="27"/>
      <c r="H710" s="27"/>
      <c r="L710" s="5"/>
    </row>
    <row r="711" spans="6:12" x14ac:dyDescent="0.25">
      <c r="F711" s="27"/>
      <c r="H711" s="27"/>
      <c r="L711" s="5"/>
    </row>
    <row r="712" spans="6:12" x14ac:dyDescent="0.25">
      <c r="F712" s="27"/>
      <c r="H712" s="27"/>
      <c r="L712" s="5"/>
    </row>
    <row r="713" spans="6:12" x14ac:dyDescent="0.25">
      <c r="F713" s="27"/>
      <c r="H713" s="27"/>
      <c r="L713" s="5"/>
    </row>
    <row r="714" spans="6:12" x14ac:dyDescent="0.25">
      <c r="F714" s="27"/>
      <c r="H714" s="27"/>
      <c r="L714" s="5"/>
    </row>
    <row r="715" spans="6:12" x14ac:dyDescent="0.25">
      <c r="F715" s="27"/>
      <c r="H715" s="27"/>
      <c r="L715" s="5"/>
    </row>
    <row r="716" spans="6:12" x14ac:dyDescent="0.25">
      <c r="F716" s="27"/>
      <c r="H716" s="27"/>
      <c r="L716" s="5"/>
    </row>
    <row r="717" spans="6:12" x14ac:dyDescent="0.25">
      <c r="F717" s="27"/>
      <c r="H717" s="27"/>
      <c r="L717" s="5"/>
    </row>
    <row r="718" spans="6:12" x14ac:dyDescent="0.25">
      <c r="F718" s="27"/>
      <c r="H718" s="27"/>
      <c r="L718" s="5"/>
    </row>
    <row r="719" spans="6:12" x14ac:dyDescent="0.25">
      <c r="F719" s="27"/>
      <c r="H719" s="27"/>
      <c r="L719" s="5"/>
    </row>
    <row r="720" spans="6:12" x14ac:dyDescent="0.25">
      <c r="F720" s="27"/>
      <c r="H720" s="27"/>
      <c r="L720" s="5"/>
    </row>
    <row r="721" spans="6:12" x14ac:dyDescent="0.25">
      <c r="F721" s="27"/>
      <c r="H721" s="27"/>
      <c r="L721" s="5"/>
    </row>
    <row r="722" spans="6:12" x14ac:dyDescent="0.25">
      <c r="F722" s="27"/>
      <c r="H722" s="27"/>
      <c r="L722" s="5"/>
    </row>
    <row r="723" spans="6:12" x14ac:dyDescent="0.25">
      <c r="F723" s="27"/>
      <c r="H723" s="27"/>
      <c r="L723" s="5"/>
    </row>
    <row r="724" spans="6:12" x14ac:dyDescent="0.25">
      <c r="F724" s="27"/>
      <c r="H724" s="27"/>
      <c r="L724" s="5"/>
    </row>
    <row r="725" spans="6:12" x14ac:dyDescent="0.25">
      <c r="F725" s="27"/>
      <c r="H725" s="27"/>
      <c r="L725" s="5"/>
    </row>
    <row r="726" spans="6:12" x14ac:dyDescent="0.25">
      <c r="F726" s="27"/>
      <c r="H726" s="27"/>
      <c r="L726" s="5"/>
    </row>
    <row r="727" spans="6:12" x14ac:dyDescent="0.25">
      <c r="F727" s="27"/>
      <c r="H727" s="27"/>
      <c r="L727" s="5"/>
    </row>
    <row r="728" spans="6:12" x14ac:dyDescent="0.25">
      <c r="F728" s="27"/>
      <c r="H728" s="27"/>
      <c r="L728" s="5"/>
    </row>
    <row r="729" spans="6:12" x14ac:dyDescent="0.25">
      <c r="F729" s="27"/>
      <c r="H729" s="27"/>
      <c r="L729" s="5"/>
    </row>
    <row r="730" spans="6:12" x14ac:dyDescent="0.25">
      <c r="F730" s="27"/>
      <c r="H730" s="27"/>
      <c r="L730" s="5"/>
    </row>
    <row r="731" spans="6:12" x14ac:dyDescent="0.25">
      <c r="F731" s="27"/>
      <c r="H731" s="27"/>
      <c r="L731" s="5"/>
    </row>
    <row r="732" spans="6:12" x14ac:dyDescent="0.25">
      <c r="F732" s="27"/>
      <c r="H732" s="27"/>
      <c r="L732" s="5"/>
    </row>
    <row r="733" spans="6:12" x14ac:dyDescent="0.25">
      <c r="F733" s="27"/>
      <c r="H733" s="27"/>
      <c r="L733" s="5"/>
    </row>
    <row r="734" spans="6:12" x14ac:dyDescent="0.25">
      <c r="F734" s="27"/>
      <c r="H734" s="27"/>
      <c r="L734" s="5"/>
    </row>
    <row r="735" spans="6:12" x14ac:dyDescent="0.25">
      <c r="F735" s="27"/>
      <c r="H735" s="27"/>
      <c r="L735" s="5"/>
    </row>
    <row r="736" spans="6:12" x14ac:dyDescent="0.25">
      <c r="F736" s="27"/>
      <c r="H736" s="27"/>
      <c r="L736" s="5"/>
    </row>
    <row r="737" spans="6:12" x14ac:dyDescent="0.25">
      <c r="F737" s="27"/>
      <c r="H737" s="27"/>
      <c r="L737" s="5"/>
    </row>
    <row r="738" spans="6:12" x14ac:dyDescent="0.25">
      <c r="F738" s="27"/>
      <c r="H738" s="27"/>
      <c r="L738" s="5"/>
    </row>
    <row r="739" spans="6:12" x14ac:dyDescent="0.25">
      <c r="F739" s="27"/>
      <c r="H739" s="27"/>
      <c r="L739" s="5"/>
    </row>
    <row r="740" spans="6:12" x14ac:dyDescent="0.25">
      <c r="F740" s="27"/>
      <c r="H740" s="27"/>
      <c r="L740" s="5"/>
    </row>
    <row r="741" spans="6:12" x14ac:dyDescent="0.25">
      <c r="F741" s="27"/>
      <c r="H741" s="27"/>
      <c r="L741" s="5"/>
    </row>
    <row r="742" spans="6:12" x14ac:dyDescent="0.25">
      <c r="F742" s="27"/>
      <c r="H742" s="27"/>
      <c r="L742" s="5"/>
    </row>
    <row r="743" spans="6:12" x14ac:dyDescent="0.25">
      <c r="F743" s="27"/>
      <c r="H743" s="27"/>
      <c r="L743" s="5"/>
    </row>
    <row r="744" spans="6:12" x14ac:dyDescent="0.25">
      <c r="F744" s="27"/>
      <c r="H744" s="27"/>
      <c r="L744" s="5"/>
    </row>
    <row r="745" spans="6:12" x14ac:dyDescent="0.25">
      <c r="F745" s="27"/>
      <c r="H745" s="27"/>
      <c r="L745" s="5"/>
    </row>
    <row r="746" spans="6:12" x14ac:dyDescent="0.25">
      <c r="F746" s="27"/>
      <c r="H746" s="27"/>
      <c r="L746" s="5"/>
    </row>
    <row r="747" spans="6:12" x14ac:dyDescent="0.25">
      <c r="F747" s="27"/>
      <c r="H747" s="27"/>
      <c r="L747" s="5"/>
    </row>
    <row r="748" spans="6:12" x14ac:dyDescent="0.25">
      <c r="F748" s="27"/>
      <c r="H748" s="27"/>
      <c r="L748" s="5"/>
    </row>
    <row r="749" spans="6:12" x14ac:dyDescent="0.25">
      <c r="F749" s="27"/>
      <c r="H749" s="27"/>
      <c r="L749" s="5"/>
    </row>
    <row r="750" spans="6:12" x14ac:dyDescent="0.25">
      <c r="F750" s="27"/>
      <c r="H750" s="27"/>
      <c r="L750" s="5"/>
    </row>
    <row r="751" spans="6:12" x14ac:dyDescent="0.25">
      <c r="F751" s="27"/>
      <c r="H751" s="27"/>
      <c r="L751" s="5"/>
    </row>
    <row r="752" spans="6:12" x14ac:dyDescent="0.25">
      <c r="F752" s="27"/>
      <c r="H752" s="27"/>
      <c r="L752" s="5"/>
    </row>
    <row r="753" spans="6:12" x14ac:dyDescent="0.25">
      <c r="F753" s="27"/>
      <c r="H753" s="27"/>
      <c r="L753" s="5"/>
    </row>
    <row r="754" spans="6:12" x14ac:dyDescent="0.25">
      <c r="F754" s="27"/>
      <c r="H754" s="27"/>
      <c r="L754" s="5"/>
    </row>
    <row r="755" spans="6:12" x14ac:dyDescent="0.25">
      <c r="F755" s="27"/>
      <c r="H755" s="27"/>
      <c r="L755" s="5"/>
    </row>
    <row r="756" spans="6:12" x14ac:dyDescent="0.25">
      <c r="F756" s="27"/>
      <c r="H756" s="27"/>
      <c r="L756" s="5"/>
    </row>
    <row r="757" spans="6:12" x14ac:dyDescent="0.25">
      <c r="F757" s="27"/>
      <c r="H757" s="27"/>
      <c r="L757" s="5"/>
    </row>
    <row r="758" spans="6:12" x14ac:dyDescent="0.25">
      <c r="F758" s="27"/>
      <c r="H758" s="27"/>
      <c r="L758" s="5"/>
    </row>
    <row r="759" spans="6:12" x14ac:dyDescent="0.25">
      <c r="F759" s="27"/>
      <c r="H759" s="27"/>
      <c r="L759" s="5"/>
    </row>
    <row r="760" spans="6:12" x14ac:dyDescent="0.25">
      <c r="F760" s="27"/>
      <c r="H760" s="27"/>
      <c r="L760" s="5"/>
    </row>
    <row r="761" spans="6:12" x14ac:dyDescent="0.25">
      <c r="F761" s="27"/>
      <c r="H761" s="27"/>
      <c r="L761" s="5"/>
    </row>
    <row r="762" spans="6:12" x14ac:dyDescent="0.25">
      <c r="F762" s="27"/>
      <c r="H762" s="27"/>
      <c r="L762" s="5"/>
    </row>
    <row r="763" spans="6:12" x14ac:dyDescent="0.25">
      <c r="F763" s="27"/>
      <c r="H763" s="27"/>
      <c r="L763" s="5"/>
    </row>
    <row r="764" spans="6:12" x14ac:dyDescent="0.25">
      <c r="F764" s="27"/>
      <c r="H764" s="27"/>
      <c r="L764" s="5"/>
    </row>
    <row r="765" spans="6:12" x14ac:dyDescent="0.25">
      <c r="F765" s="27"/>
      <c r="H765" s="27"/>
      <c r="L765" s="5"/>
    </row>
    <row r="766" spans="6:12" x14ac:dyDescent="0.25">
      <c r="F766" s="27"/>
      <c r="H766" s="27"/>
      <c r="L766" s="5"/>
    </row>
    <row r="767" spans="6:12" x14ac:dyDescent="0.25">
      <c r="F767" s="27"/>
      <c r="H767" s="27"/>
      <c r="L767" s="5"/>
    </row>
    <row r="768" spans="6:12" x14ac:dyDescent="0.25">
      <c r="F768" s="27"/>
      <c r="H768" s="27"/>
      <c r="L768" s="5"/>
    </row>
    <row r="769" spans="6:12" x14ac:dyDescent="0.25">
      <c r="F769" s="27"/>
      <c r="H769" s="27"/>
      <c r="L769" s="5"/>
    </row>
    <row r="770" spans="6:12" x14ac:dyDescent="0.25">
      <c r="F770" s="27"/>
      <c r="H770" s="27"/>
      <c r="L770" s="5"/>
    </row>
    <row r="771" spans="6:12" x14ac:dyDescent="0.25">
      <c r="F771" s="27"/>
      <c r="H771" s="27"/>
      <c r="L771" s="5"/>
    </row>
    <row r="772" spans="6:12" x14ac:dyDescent="0.25">
      <c r="F772" s="27"/>
      <c r="H772" s="27"/>
      <c r="L772" s="5"/>
    </row>
    <row r="773" spans="6:12" x14ac:dyDescent="0.25">
      <c r="F773" s="27"/>
      <c r="H773" s="27"/>
      <c r="L773" s="5"/>
    </row>
    <row r="774" spans="6:12" x14ac:dyDescent="0.25">
      <c r="F774" s="27"/>
      <c r="H774" s="27"/>
      <c r="L774" s="5"/>
    </row>
    <row r="775" spans="6:12" x14ac:dyDescent="0.25">
      <c r="F775" s="27"/>
      <c r="H775" s="27"/>
      <c r="L775" s="5"/>
    </row>
    <row r="776" spans="6:12" x14ac:dyDescent="0.25">
      <c r="F776" s="27"/>
      <c r="H776" s="27"/>
      <c r="L776" s="5"/>
    </row>
    <row r="777" spans="6:12" x14ac:dyDescent="0.25">
      <c r="F777" s="27"/>
      <c r="H777" s="27"/>
      <c r="L777" s="5"/>
    </row>
    <row r="778" spans="6:12" x14ac:dyDescent="0.25">
      <c r="F778" s="27"/>
      <c r="H778" s="27"/>
      <c r="L778" s="5"/>
    </row>
    <row r="779" spans="6:12" x14ac:dyDescent="0.25">
      <c r="F779" s="27"/>
      <c r="H779" s="27"/>
      <c r="L779" s="5"/>
    </row>
    <row r="780" spans="6:12" x14ac:dyDescent="0.25">
      <c r="F780" s="27"/>
      <c r="H780" s="27"/>
      <c r="L780" s="5"/>
    </row>
    <row r="781" spans="6:12" x14ac:dyDescent="0.25">
      <c r="F781" s="27"/>
      <c r="H781" s="27"/>
      <c r="L781" s="5"/>
    </row>
    <row r="782" spans="6:12" x14ac:dyDescent="0.25">
      <c r="F782" s="27"/>
      <c r="H782" s="27"/>
      <c r="L782" s="5"/>
    </row>
    <row r="783" spans="6:12" x14ac:dyDescent="0.25">
      <c r="F783" s="27"/>
      <c r="H783" s="27"/>
      <c r="L783" s="5"/>
    </row>
    <row r="784" spans="6:12" x14ac:dyDescent="0.25">
      <c r="F784" s="27"/>
      <c r="H784" s="27"/>
      <c r="L784" s="5"/>
    </row>
    <row r="785" spans="6:12" x14ac:dyDescent="0.25">
      <c r="F785" s="27"/>
      <c r="H785" s="27"/>
      <c r="L785" s="5"/>
    </row>
    <row r="786" spans="6:12" x14ac:dyDescent="0.25">
      <c r="F786" s="27"/>
      <c r="H786" s="27"/>
      <c r="L786" s="5"/>
    </row>
    <row r="787" spans="6:12" x14ac:dyDescent="0.25">
      <c r="F787" s="27"/>
      <c r="H787" s="27"/>
      <c r="L787" s="5"/>
    </row>
    <row r="788" spans="6:12" x14ac:dyDescent="0.25">
      <c r="F788" s="27"/>
      <c r="H788" s="27"/>
      <c r="L788" s="5"/>
    </row>
    <row r="789" spans="6:12" x14ac:dyDescent="0.25">
      <c r="F789" s="27"/>
      <c r="H789" s="27"/>
      <c r="L789" s="5"/>
    </row>
    <row r="790" spans="6:12" x14ac:dyDescent="0.25">
      <c r="F790" s="27"/>
      <c r="H790" s="27"/>
      <c r="L790" s="5"/>
    </row>
    <row r="791" spans="6:12" x14ac:dyDescent="0.25">
      <c r="F791" s="27"/>
      <c r="H791" s="27"/>
      <c r="L791" s="5"/>
    </row>
    <row r="792" spans="6:12" x14ac:dyDescent="0.25">
      <c r="F792" s="27"/>
      <c r="H792" s="27"/>
      <c r="L792" s="5"/>
    </row>
    <row r="793" spans="6:12" x14ac:dyDescent="0.25">
      <c r="F793" s="27"/>
      <c r="H793" s="27"/>
      <c r="L793" s="5"/>
    </row>
    <row r="794" spans="6:12" x14ac:dyDescent="0.25">
      <c r="F794" s="27"/>
      <c r="H794" s="27"/>
      <c r="L794" s="5"/>
    </row>
    <row r="795" spans="6:12" x14ac:dyDescent="0.25">
      <c r="F795" s="27"/>
      <c r="H795" s="27"/>
      <c r="L795" s="5"/>
    </row>
    <row r="796" spans="6:12" x14ac:dyDescent="0.25">
      <c r="F796" s="27"/>
      <c r="H796" s="27"/>
      <c r="L796" s="5"/>
    </row>
    <row r="797" spans="6:12" x14ac:dyDescent="0.25">
      <c r="F797" s="27"/>
      <c r="H797" s="27"/>
      <c r="L797" s="5"/>
    </row>
    <row r="798" spans="6:12" x14ac:dyDescent="0.25">
      <c r="F798" s="27"/>
      <c r="H798" s="27"/>
      <c r="L798" s="5"/>
    </row>
    <row r="799" spans="6:12" x14ac:dyDescent="0.25">
      <c r="F799" s="27"/>
      <c r="H799" s="27"/>
      <c r="L799" s="5"/>
    </row>
    <row r="800" spans="6:12" x14ac:dyDescent="0.25">
      <c r="F800" s="27"/>
      <c r="H800" s="27"/>
      <c r="L800" s="5"/>
    </row>
    <row r="801" spans="6:12" x14ac:dyDescent="0.25">
      <c r="F801" s="27"/>
      <c r="H801" s="27"/>
      <c r="L801" s="5"/>
    </row>
    <row r="802" spans="6:12" x14ac:dyDescent="0.25">
      <c r="F802" s="27"/>
      <c r="H802" s="27"/>
      <c r="L802" s="5"/>
    </row>
    <row r="803" spans="6:12" x14ac:dyDescent="0.25">
      <c r="F803" s="27"/>
      <c r="H803" s="27"/>
      <c r="L803" s="5"/>
    </row>
    <row r="804" spans="6:12" x14ac:dyDescent="0.25">
      <c r="F804" s="27"/>
      <c r="H804" s="27"/>
      <c r="L804" s="5"/>
    </row>
    <row r="805" spans="6:12" x14ac:dyDescent="0.25">
      <c r="F805" s="27"/>
      <c r="H805" s="27"/>
      <c r="L805" s="5"/>
    </row>
    <row r="806" spans="6:12" x14ac:dyDescent="0.25">
      <c r="F806" s="27"/>
      <c r="H806" s="27"/>
      <c r="L806" s="5"/>
    </row>
    <row r="807" spans="6:12" x14ac:dyDescent="0.25">
      <c r="F807" s="27"/>
      <c r="H807" s="27"/>
      <c r="L807" s="5"/>
    </row>
    <row r="808" spans="6:12" x14ac:dyDescent="0.25">
      <c r="F808" s="27"/>
      <c r="H808" s="27"/>
      <c r="L808" s="5"/>
    </row>
    <row r="809" spans="6:12" x14ac:dyDescent="0.25">
      <c r="F809" s="27"/>
      <c r="H809" s="27"/>
      <c r="L809" s="5"/>
    </row>
    <row r="810" spans="6:12" x14ac:dyDescent="0.25">
      <c r="F810" s="27"/>
      <c r="H810" s="27"/>
      <c r="L810" s="5"/>
    </row>
    <row r="811" spans="6:12" x14ac:dyDescent="0.25">
      <c r="F811" s="27"/>
      <c r="H811" s="27"/>
      <c r="L811" s="5"/>
    </row>
    <row r="812" spans="6:12" x14ac:dyDescent="0.25">
      <c r="F812" s="27"/>
      <c r="H812" s="27"/>
      <c r="L812" s="5"/>
    </row>
    <row r="813" spans="6:12" x14ac:dyDescent="0.25">
      <c r="F813" s="27"/>
      <c r="H813" s="27"/>
      <c r="L813" s="5"/>
    </row>
    <row r="814" spans="6:12" x14ac:dyDescent="0.25">
      <c r="F814" s="27"/>
      <c r="H814" s="27"/>
      <c r="L814" s="5"/>
    </row>
    <row r="815" spans="6:12" x14ac:dyDescent="0.25">
      <c r="F815" s="27"/>
      <c r="H815" s="27"/>
      <c r="L815" s="5"/>
    </row>
    <row r="816" spans="6:12" x14ac:dyDescent="0.25">
      <c r="F816" s="27"/>
      <c r="H816" s="27"/>
      <c r="L816" s="5"/>
    </row>
    <row r="817" spans="6:12" x14ac:dyDescent="0.25">
      <c r="F817" s="27"/>
      <c r="H817" s="27"/>
      <c r="L817" s="5"/>
    </row>
    <row r="818" spans="6:12" x14ac:dyDescent="0.25">
      <c r="F818" s="27"/>
      <c r="H818" s="27"/>
      <c r="L818" s="5"/>
    </row>
    <row r="819" spans="6:12" x14ac:dyDescent="0.25">
      <c r="F819" s="27"/>
      <c r="H819" s="27"/>
      <c r="L819" s="5"/>
    </row>
    <row r="820" spans="6:12" x14ac:dyDescent="0.25">
      <c r="F820" s="27"/>
      <c r="H820" s="27"/>
      <c r="L820" s="5"/>
    </row>
    <row r="821" spans="6:12" x14ac:dyDescent="0.25">
      <c r="F821" s="27"/>
      <c r="H821" s="27"/>
      <c r="L821" s="5"/>
    </row>
    <row r="822" spans="6:12" x14ac:dyDescent="0.25">
      <c r="F822" s="27"/>
      <c r="H822" s="27"/>
      <c r="L822" s="5"/>
    </row>
    <row r="823" spans="6:12" x14ac:dyDescent="0.25">
      <c r="F823" s="27"/>
      <c r="H823" s="27"/>
      <c r="L823" s="5"/>
    </row>
    <row r="824" spans="6:12" x14ac:dyDescent="0.25">
      <c r="F824" s="27"/>
      <c r="H824" s="27"/>
      <c r="L824" s="5"/>
    </row>
    <row r="825" spans="6:12" x14ac:dyDescent="0.25">
      <c r="F825" s="27"/>
      <c r="H825" s="27"/>
      <c r="L825" s="5"/>
    </row>
    <row r="826" spans="6:12" x14ac:dyDescent="0.25">
      <c r="F826" s="27"/>
      <c r="H826" s="27"/>
      <c r="L826" s="5"/>
    </row>
    <row r="827" spans="6:12" x14ac:dyDescent="0.25">
      <c r="F827" s="27"/>
      <c r="H827" s="27"/>
      <c r="L827" s="5"/>
    </row>
    <row r="828" spans="6:12" x14ac:dyDescent="0.25">
      <c r="F828" s="27"/>
      <c r="H828" s="27"/>
      <c r="L828" s="5"/>
    </row>
    <row r="829" spans="6:12" x14ac:dyDescent="0.25">
      <c r="F829" s="27"/>
      <c r="H829" s="27"/>
      <c r="L829" s="5"/>
    </row>
    <row r="830" spans="6:12" x14ac:dyDescent="0.25">
      <c r="F830" s="27"/>
      <c r="H830" s="27"/>
      <c r="L830" s="5"/>
    </row>
    <row r="831" spans="6:12" x14ac:dyDescent="0.25">
      <c r="F831" s="27"/>
      <c r="H831" s="27"/>
      <c r="L831" s="5"/>
    </row>
    <row r="832" spans="6:12" x14ac:dyDescent="0.25">
      <c r="F832" s="27"/>
      <c r="H832" s="27"/>
      <c r="L832" s="5"/>
    </row>
    <row r="833" spans="6:12" x14ac:dyDescent="0.25">
      <c r="F833" s="27"/>
      <c r="H833" s="27"/>
      <c r="L833" s="5"/>
    </row>
    <row r="834" spans="6:12" x14ac:dyDescent="0.25">
      <c r="F834" s="27"/>
      <c r="H834" s="27"/>
      <c r="L834" s="5"/>
    </row>
    <row r="835" spans="6:12" x14ac:dyDescent="0.25">
      <c r="F835" s="27"/>
      <c r="H835" s="27"/>
      <c r="L835" s="5"/>
    </row>
    <row r="836" spans="6:12" x14ac:dyDescent="0.25">
      <c r="F836" s="27"/>
      <c r="H836" s="27"/>
      <c r="L836" s="5"/>
    </row>
    <row r="837" spans="6:12" x14ac:dyDescent="0.25">
      <c r="F837" s="27"/>
      <c r="H837" s="27"/>
      <c r="L837" s="5"/>
    </row>
    <row r="838" spans="6:12" x14ac:dyDescent="0.25">
      <c r="F838" s="27"/>
      <c r="H838" s="27"/>
      <c r="L838" s="5"/>
    </row>
    <row r="839" spans="6:12" x14ac:dyDescent="0.25">
      <c r="F839" s="27"/>
      <c r="H839" s="27"/>
      <c r="L839" s="5"/>
    </row>
    <row r="840" spans="6:12" x14ac:dyDescent="0.25">
      <c r="F840" s="27"/>
      <c r="H840" s="27"/>
      <c r="L840" s="5"/>
    </row>
    <row r="841" spans="6:12" x14ac:dyDescent="0.25">
      <c r="F841" s="27"/>
      <c r="H841" s="27"/>
      <c r="L841" s="5"/>
    </row>
    <row r="842" spans="6:12" x14ac:dyDescent="0.25">
      <c r="F842" s="27"/>
      <c r="H842" s="27"/>
      <c r="L842" s="5"/>
    </row>
    <row r="843" spans="6:12" x14ac:dyDescent="0.25">
      <c r="F843" s="27"/>
      <c r="H843" s="27"/>
      <c r="L843" s="5"/>
    </row>
    <row r="844" spans="6:12" x14ac:dyDescent="0.25">
      <c r="F844" s="27"/>
      <c r="H844" s="27"/>
      <c r="L844" s="5"/>
    </row>
    <row r="845" spans="6:12" x14ac:dyDescent="0.25">
      <c r="F845" s="27"/>
      <c r="H845" s="27"/>
      <c r="L845" s="5"/>
    </row>
    <row r="846" spans="6:12" x14ac:dyDescent="0.25">
      <c r="F846" s="27"/>
      <c r="H846" s="27"/>
      <c r="L846" s="5"/>
    </row>
    <row r="847" spans="6:12" x14ac:dyDescent="0.25">
      <c r="F847" s="27"/>
      <c r="H847" s="27"/>
      <c r="L847" s="5"/>
    </row>
    <row r="848" spans="6:12" x14ac:dyDescent="0.25">
      <c r="F848" s="27"/>
      <c r="H848" s="27"/>
      <c r="L848" s="5"/>
    </row>
    <row r="849" spans="6:12" x14ac:dyDescent="0.25">
      <c r="F849" s="27"/>
      <c r="H849" s="27"/>
      <c r="L849" s="5"/>
    </row>
    <row r="850" spans="6:12" x14ac:dyDescent="0.25">
      <c r="F850" s="27"/>
      <c r="H850" s="27"/>
      <c r="L850" s="5"/>
    </row>
    <row r="851" spans="6:12" x14ac:dyDescent="0.25">
      <c r="F851" s="27"/>
      <c r="H851" s="27"/>
      <c r="L851" s="5"/>
    </row>
    <row r="852" spans="6:12" x14ac:dyDescent="0.25">
      <c r="F852" s="27"/>
      <c r="H852" s="27"/>
      <c r="L852" s="5"/>
    </row>
    <row r="853" spans="6:12" x14ac:dyDescent="0.25">
      <c r="F853" s="27"/>
      <c r="H853" s="27"/>
      <c r="L853" s="5"/>
    </row>
    <row r="854" spans="6:12" x14ac:dyDescent="0.25">
      <c r="F854" s="27"/>
      <c r="H854" s="27"/>
      <c r="L854" s="5"/>
    </row>
    <row r="855" spans="6:12" x14ac:dyDescent="0.25">
      <c r="F855" s="27"/>
      <c r="H855" s="27"/>
      <c r="L855" s="5"/>
    </row>
    <row r="856" spans="6:12" x14ac:dyDescent="0.25">
      <c r="F856" s="27"/>
      <c r="H856" s="27"/>
      <c r="L856" s="5"/>
    </row>
    <row r="857" spans="6:12" x14ac:dyDescent="0.25">
      <c r="F857" s="27"/>
      <c r="H857" s="27"/>
      <c r="L857" s="5"/>
    </row>
    <row r="858" spans="6:12" x14ac:dyDescent="0.25">
      <c r="F858" s="27"/>
      <c r="H858" s="27"/>
      <c r="L858" s="5"/>
    </row>
    <row r="859" spans="6:12" x14ac:dyDescent="0.25">
      <c r="F859" s="27"/>
      <c r="H859" s="27"/>
      <c r="L859" s="5"/>
    </row>
    <row r="860" spans="6:12" x14ac:dyDescent="0.25">
      <c r="F860" s="27"/>
      <c r="H860" s="27"/>
      <c r="L860" s="5"/>
    </row>
    <row r="861" spans="6:12" x14ac:dyDescent="0.25">
      <c r="F861" s="27"/>
      <c r="H861" s="27"/>
      <c r="L861" s="5"/>
    </row>
    <row r="862" spans="6:12" x14ac:dyDescent="0.25">
      <c r="F862" s="27"/>
      <c r="H862" s="27"/>
      <c r="L862" s="5"/>
    </row>
    <row r="863" spans="6:12" x14ac:dyDescent="0.25">
      <c r="F863" s="27"/>
      <c r="H863" s="27"/>
      <c r="L863" s="5"/>
    </row>
    <row r="864" spans="6:12" x14ac:dyDescent="0.25">
      <c r="F864" s="27"/>
      <c r="H864" s="27"/>
      <c r="L864" s="5"/>
    </row>
    <row r="865" spans="6:12" x14ac:dyDescent="0.25">
      <c r="F865" s="27"/>
      <c r="H865" s="27"/>
      <c r="L865" s="5"/>
    </row>
    <row r="866" spans="6:12" x14ac:dyDescent="0.25">
      <c r="F866" s="27"/>
      <c r="H866" s="27"/>
      <c r="L866" s="5"/>
    </row>
    <row r="867" spans="6:12" x14ac:dyDescent="0.25">
      <c r="F867" s="27"/>
      <c r="H867" s="27"/>
      <c r="L867" s="5"/>
    </row>
    <row r="868" spans="6:12" x14ac:dyDescent="0.25">
      <c r="F868" s="27"/>
      <c r="H868" s="27"/>
      <c r="L868" s="5"/>
    </row>
    <row r="869" spans="6:12" x14ac:dyDescent="0.25">
      <c r="F869" s="27"/>
      <c r="H869" s="27"/>
      <c r="L869" s="5"/>
    </row>
    <row r="870" spans="6:12" x14ac:dyDescent="0.25">
      <c r="F870" s="27"/>
      <c r="H870" s="27"/>
      <c r="L870" s="5"/>
    </row>
    <row r="871" spans="6:12" x14ac:dyDescent="0.25">
      <c r="F871" s="27"/>
      <c r="H871" s="27"/>
      <c r="L871" s="5"/>
    </row>
    <row r="872" spans="6:12" x14ac:dyDescent="0.25">
      <c r="F872" s="27"/>
      <c r="H872" s="27"/>
      <c r="L872" s="5"/>
    </row>
    <row r="873" spans="6:12" x14ac:dyDescent="0.25">
      <c r="F873" s="27"/>
      <c r="H873" s="27"/>
      <c r="L873" s="5"/>
    </row>
    <row r="874" spans="6:12" x14ac:dyDescent="0.25">
      <c r="F874" s="27"/>
      <c r="H874" s="27"/>
      <c r="L874" s="5"/>
    </row>
    <row r="875" spans="6:12" x14ac:dyDescent="0.25">
      <c r="F875" s="27"/>
      <c r="H875" s="27"/>
      <c r="L875" s="5"/>
    </row>
    <row r="876" spans="6:12" x14ac:dyDescent="0.25">
      <c r="F876" s="27"/>
      <c r="H876" s="27"/>
      <c r="L876" s="5"/>
    </row>
    <row r="877" spans="6:12" x14ac:dyDescent="0.25">
      <c r="F877" s="27"/>
      <c r="H877" s="27"/>
      <c r="L877" s="5"/>
    </row>
    <row r="878" spans="6:12" x14ac:dyDescent="0.25">
      <c r="F878" s="27"/>
      <c r="H878" s="27"/>
      <c r="L878" s="5"/>
    </row>
    <row r="879" spans="6:12" x14ac:dyDescent="0.25">
      <c r="F879" s="27"/>
      <c r="H879" s="27"/>
      <c r="L879" s="5"/>
    </row>
    <row r="880" spans="6:12" x14ac:dyDescent="0.25">
      <c r="F880" s="27"/>
      <c r="H880" s="27"/>
      <c r="L880" s="5"/>
    </row>
    <row r="881" spans="6:12" x14ac:dyDescent="0.25">
      <c r="F881" s="27"/>
      <c r="H881" s="27"/>
      <c r="L881" s="5"/>
    </row>
    <row r="882" spans="6:12" x14ac:dyDescent="0.25">
      <c r="F882" s="27"/>
      <c r="H882" s="27"/>
      <c r="L882" s="5"/>
    </row>
    <row r="883" spans="6:12" x14ac:dyDescent="0.25">
      <c r="F883" s="27"/>
      <c r="H883" s="27"/>
      <c r="L883" s="5"/>
    </row>
    <row r="884" spans="6:12" x14ac:dyDescent="0.25">
      <c r="F884" s="27"/>
      <c r="H884" s="27"/>
      <c r="L884" s="5"/>
    </row>
    <row r="885" spans="6:12" x14ac:dyDescent="0.25">
      <c r="F885" s="27"/>
      <c r="H885" s="27"/>
      <c r="L885" s="5"/>
    </row>
    <row r="886" spans="6:12" x14ac:dyDescent="0.25">
      <c r="F886" s="27"/>
      <c r="H886" s="27"/>
      <c r="L886" s="5"/>
    </row>
    <row r="887" spans="6:12" x14ac:dyDescent="0.25">
      <c r="F887" s="27"/>
      <c r="H887" s="27"/>
      <c r="L887" s="5"/>
    </row>
    <row r="888" spans="6:12" x14ac:dyDescent="0.25">
      <c r="F888" s="27"/>
      <c r="H888" s="27"/>
      <c r="L888" s="5"/>
    </row>
    <row r="889" spans="6:12" x14ac:dyDescent="0.25">
      <c r="F889" s="27"/>
      <c r="H889" s="27"/>
      <c r="L889" s="5"/>
    </row>
    <row r="890" spans="6:12" x14ac:dyDescent="0.25">
      <c r="F890" s="27"/>
      <c r="H890" s="27"/>
      <c r="L890" s="5"/>
    </row>
    <row r="891" spans="6:12" x14ac:dyDescent="0.25">
      <c r="F891" s="27"/>
      <c r="H891" s="27"/>
      <c r="L891" s="5"/>
    </row>
    <row r="892" spans="6:12" x14ac:dyDescent="0.25">
      <c r="F892" s="27"/>
      <c r="H892" s="27"/>
      <c r="L892" s="5"/>
    </row>
    <row r="893" spans="6:12" x14ac:dyDescent="0.25">
      <c r="F893" s="27"/>
      <c r="H893" s="27"/>
      <c r="L893" s="5"/>
    </row>
    <row r="894" spans="6:12" x14ac:dyDescent="0.25">
      <c r="F894" s="27"/>
      <c r="H894" s="27"/>
      <c r="L894" s="5"/>
    </row>
    <row r="895" spans="6:12" x14ac:dyDescent="0.25">
      <c r="F895" s="27"/>
      <c r="H895" s="27"/>
      <c r="L895" s="5"/>
    </row>
    <row r="896" spans="6:12" x14ac:dyDescent="0.25">
      <c r="F896" s="27"/>
      <c r="H896" s="27"/>
      <c r="L896" s="5"/>
    </row>
    <row r="897" spans="6:12" x14ac:dyDescent="0.25">
      <c r="F897" s="27"/>
      <c r="H897" s="27"/>
      <c r="L897" s="5"/>
    </row>
    <row r="898" spans="6:12" x14ac:dyDescent="0.25">
      <c r="F898" s="27"/>
      <c r="H898" s="27"/>
      <c r="L898" s="5"/>
    </row>
    <row r="899" spans="6:12" x14ac:dyDescent="0.25">
      <c r="F899" s="27"/>
      <c r="H899" s="27"/>
      <c r="L899" s="5"/>
    </row>
    <row r="900" spans="6:12" x14ac:dyDescent="0.25">
      <c r="F900" s="27"/>
      <c r="H900" s="27"/>
      <c r="L900" s="5"/>
    </row>
    <row r="901" spans="6:12" x14ac:dyDescent="0.25">
      <c r="F901" s="27"/>
      <c r="H901" s="27"/>
      <c r="L901" s="5"/>
    </row>
    <row r="902" spans="6:12" x14ac:dyDescent="0.25">
      <c r="F902" s="27"/>
      <c r="H902" s="27"/>
      <c r="L902" s="5"/>
    </row>
    <row r="903" spans="6:12" x14ac:dyDescent="0.25">
      <c r="F903" s="27"/>
      <c r="H903" s="27"/>
      <c r="L903" s="5"/>
    </row>
    <row r="904" spans="6:12" x14ac:dyDescent="0.25">
      <c r="F904" s="27"/>
      <c r="H904" s="27"/>
      <c r="L904" s="5"/>
    </row>
    <row r="905" spans="6:12" x14ac:dyDescent="0.25">
      <c r="F905" s="27"/>
      <c r="H905" s="27"/>
      <c r="L905" s="5"/>
    </row>
    <row r="906" spans="6:12" x14ac:dyDescent="0.25">
      <c r="F906" s="27"/>
      <c r="H906" s="27"/>
      <c r="L906" s="5"/>
    </row>
    <row r="907" spans="6:12" x14ac:dyDescent="0.25">
      <c r="F907" s="27"/>
      <c r="H907" s="27"/>
      <c r="L907" s="5"/>
    </row>
    <row r="908" spans="6:12" x14ac:dyDescent="0.25">
      <c r="F908" s="27"/>
      <c r="H908" s="27"/>
      <c r="L908" s="5"/>
    </row>
    <row r="909" spans="6:12" x14ac:dyDescent="0.25">
      <c r="F909" s="27"/>
      <c r="H909" s="27"/>
      <c r="L909" s="5"/>
    </row>
    <row r="910" spans="6:12" x14ac:dyDescent="0.25">
      <c r="F910" s="27"/>
      <c r="H910" s="27"/>
      <c r="L910" s="5"/>
    </row>
    <row r="911" spans="6:12" x14ac:dyDescent="0.25">
      <c r="F911" s="27"/>
      <c r="H911" s="27"/>
      <c r="L911" s="5"/>
    </row>
    <row r="912" spans="6:12" x14ac:dyDescent="0.25">
      <c r="F912" s="27"/>
      <c r="H912" s="27"/>
      <c r="L912" s="5"/>
    </row>
    <row r="913" spans="6:12" x14ac:dyDescent="0.25">
      <c r="F913" s="27"/>
      <c r="H913" s="27"/>
      <c r="L913" s="5"/>
    </row>
    <row r="914" spans="6:12" x14ac:dyDescent="0.25">
      <c r="F914" s="27"/>
      <c r="H914" s="27"/>
      <c r="L914" s="5"/>
    </row>
    <row r="915" spans="6:12" x14ac:dyDescent="0.25">
      <c r="F915" s="27"/>
      <c r="H915" s="27"/>
      <c r="L915" s="5"/>
    </row>
    <row r="916" spans="6:12" x14ac:dyDescent="0.25">
      <c r="F916" s="27"/>
      <c r="H916" s="27"/>
      <c r="L916" s="5"/>
    </row>
    <row r="917" spans="6:12" x14ac:dyDescent="0.25">
      <c r="F917" s="27"/>
      <c r="H917" s="27"/>
      <c r="L917" s="5"/>
    </row>
    <row r="918" spans="6:12" x14ac:dyDescent="0.25">
      <c r="F918" s="27"/>
      <c r="H918" s="27"/>
      <c r="L918" s="5"/>
    </row>
    <row r="919" spans="6:12" x14ac:dyDescent="0.25">
      <c r="F919" s="27"/>
      <c r="H919" s="27"/>
      <c r="L919" s="5"/>
    </row>
    <row r="920" spans="6:12" x14ac:dyDescent="0.25">
      <c r="F920" s="27"/>
      <c r="H920" s="27"/>
      <c r="L920" s="5"/>
    </row>
    <row r="921" spans="6:12" x14ac:dyDescent="0.25">
      <c r="F921" s="27"/>
      <c r="H921" s="27"/>
      <c r="L921" s="5"/>
    </row>
    <row r="922" spans="6:12" x14ac:dyDescent="0.25">
      <c r="F922" s="27"/>
      <c r="H922" s="27"/>
      <c r="L922" s="5"/>
    </row>
    <row r="923" spans="6:12" x14ac:dyDescent="0.25">
      <c r="F923" s="27"/>
      <c r="H923" s="27"/>
      <c r="L923" s="5"/>
    </row>
    <row r="924" spans="6:12" x14ac:dyDescent="0.25">
      <c r="F924" s="27"/>
      <c r="H924" s="27"/>
      <c r="L924" s="5"/>
    </row>
    <row r="925" spans="6:12" x14ac:dyDescent="0.25">
      <c r="F925" s="27"/>
      <c r="H925" s="27"/>
      <c r="L925" s="5"/>
    </row>
    <row r="926" spans="6:12" x14ac:dyDescent="0.25">
      <c r="F926" s="27"/>
      <c r="H926" s="27"/>
      <c r="L926" s="5"/>
    </row>
    <row r="927" spans="6:12" x14ac:dyDescent="0.25">
      <c r="F927" s="27"/>
      <c r="H927" s="27"/>
      <c r="L927" s="5"/>
    </row>
    <row r="928" spans="6:12" x14ac:dyDescent="0.25">
      <c r="F928" s="27"/>
      <c r="H928" s="27"/>
      <c r="L928" s="5"/>
    </row>
    <row r="929" spans="6:12" x14ac:dyDescent="0.25">
      <c r="F929" s="27"/>
      <c r="H929" s="27"/>
      <c r="L929" s="5"/>
    </row>
    <row r="930" spans="6:12" x14ac:dyDescent="0.25">
      <c r="F930" s="27"/>
      <c r="H930" s="27"/>
      <c r="L930" s="5"/>
    </row>
    <row r="931" spans="6:12" x14ac:dyDescent="0.25">
      <c r="F931" s="27"/>
      <c r="H931" s="27"/>
      <c r="L931" s="5"/>
    </row>
    <row r="932" spans="6:12" x14ac:dyDescent="0.25">
      <c r="F932" s="27"/>
      <c r="H932" s="27"/>
      <c r="L932" s="5"/>
    </row>
    <row r="933" spans="6:12" x14ac:dyDescent="0.25">
      <c r="F933" s="27"/>
      <c r="H933" s="27"/>
      <c r="L933" s="5"/>
    </row>
    <row r="934" spans="6:12" x14ac:dyDescent="0.25">
      <c r="F934" s="27"/>
      <c r="H934" s="27"/>
      <c r="L934" s="5"/>
    </row>
    <row r="935" spans="6:12" x14ac:dyDescent="0.25">
      <c r="F935" s="27"/>
      <c r="H935" s="27"/>
      <c r="L935" s="5"/>
    </row>
    <row r="936" spans="6:12" x14ac:dyDescent="0.25">
      <c r="F936" s="27"/>
      <c r="H936" s="27"/>
      <c r="L936" s="5"/>
    </row>
    <row r="937" spans="6:12" x14ac:dyDescent="0.25">
      <c r="F937" s="27"/>
      <c r="H937" s="27"/>
      <c r="L937" s="5"/>
    </row>
    <row r="938" spans="6:12" x14ac:dyDescent="0.25">
      <c r="F938" s="27"/>
      <c r="H938" s="27"/>
      <c r="L938" s="5"/>
    </row>
    <row r="939" spans="6:12" x14ac:dyDescent="0.25">
      <c r="F939" s="27"/>
      <c r="H939" s="27"/>
      <c r="L939" s="5"/>
    </row>
    <row r="940" spans="6:12" x14ac:dyDescent="0.25">
      <c r="F940" s="27"/>
      <c r="H940" s="27"/>
      <c r="L940" s="5"/>
    </row>
    <row r="941" spans="6:12" x14ac:dyDescent="0.25">
      <c r="F941" s="27"/>
      <c r="H941" s="27"/>
      <c r="L941" s="5"/>
    </row>
    <row r="942" spans="6:12" x14ac:dyDescent="0.25">
      <c r="F942" s="27"/>
      <c r="H942" s="27"/>
      <c r="L942" s="5"/>
    </row>
    <row r="943" spans="6:12" x14ac:dyDescent="0.25">
      <c r="F943" s="27"/>
      <c r="H943" s="27"/>
      <c r="L943" s="5"/>
    </row>
    <row r="944" spans="6:12" x14ac:dyDescent="0.25">
      <c r="F944" s="27"/>
      <c r="H944" s="27"/>
      <c r="L944" s="5"/>
    </row>
  </sheetData>
  <mergeCells count="2">
    <mergeCell ref="B1:F1"/>
    <mergeCell ref="C99:J9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C955"/>
  <sheetViews>
    <sheetView zoomScale="96" workbookViewId="0">
      <pane ySplit="7" topLeftCell="A8" activePane="bottomLeft" state="frozen"/>
      <selection pane="bottomLeft" activeCell="M17" sqref="M17"/>
    </sheetView>
  </sheetViews>
  <sheetFormatPr defaultColWidth="12.6640625" defaultRowHeight="15.75" customHeight="1" x14ac:dyDescent="0.25"/>
  <cols>
    <col min="1" max="1" width="19" customWidth="1"/>
    <col min="2" max="2" width="25.88671875" style="1" customWidth="1"/>
    <col min="3" max="3" width="16.21875" bestFit="1" customWidth="1"/>
    <col min="4" max="4" width="13.109375" customWidth="1"/>
    <col min="6" max="6" width="10.109375" customWidth="1"/>
    <col min="7" max="7" width="19.44140625" bestFit="1" customWidth="1"/>
    <col min="8" max="8" width="12.21875" customWidth="1"/>
    <col min="9" max="9" width="10.33203125" customWidth="1"/>
    <col min="10" max="10" width="10.109375" customWidth="1"/>
  </cols>
  <sheetData>
    <row r="1" spans="1:29" ht="13.2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13.2" x14ac:dyDescent="0.25">
      <c r="A2" s="47" t="s">
        <v>106</v>
      </c>
      <c r="B2" s="42"/>
      <c r="C2" s="42"/>
      <c r="D2" s="42"/>
      <c r="E2" s="42"/>
      <c r="F2" s="42"/>
      <c r="G2" s="42"/>
      <c r="H2" s="42"/>
      <c r="I2" s="42"/>
      <c r="J2" s="42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13.2" x14ac:dyDescent="0.25">
      <c r="A3" s="29"/>
      <c r="B3" s="29"/>
      <c r="C3" s="30"/>
      <c r="D3" s="30"/>
      <c r="E3" s="30"/>
      <c r="F3" s="30"/>
      <c r="G3" s="30"/>
      <c r="H3" s="30"/>
      <c r="I3" s="30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ht="13.2" x14ac:dyDescent="0.25">
      <c r="A4" s="29"/>
      <c r="B4" s="29"/>
      <c r="C4" s="30"/>
      <c r="D4" s="30"/>
      <c r="E4" s="30"/>
      <c r="F4" s="30"/>
      <c r="G4" s="30"/>
      <c r="H4" s="30"/>
      <c r="I4" s="30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</row>
    <row r="5" spans="1:29" ht="13.2" x14ac:dyDescent="0.25">
      <c r="A5" s="31"/>
      <c r="B5" s="31"/>
      <c r="C5" s="46" t="s">
        <v>3</v>
      </c>
      <c r="D5" s="44"/>
      <c r="E5" s="44"/>
      <c r="F5" s="44"/>
      <c r="G5" s="44"/>
      <c r="H5" s="44"/>
      <c r="I5" s="22"/>
      <c r="J5" s="31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</row>
    <row r="6" spans="1:29" ht="15.75" customHeight="1" x14ac:dyDescent="0.25">
      <c r="A6" s="48" t="s">
        <v>107</v>
      </c>
      <c r="B6" s="48" t="s">
        <v>108</v>
      </c>
      <c r="C6" s="46" t="s">
        <v>109</v>
      </c>
      <c r="D6" s="45"/>
      <c r="E6" s="46" t="s">
        <v>110</v>
      </c>
      <c r="F6" s="45"/>
      <c r="G6" s="46" t="s">
        <v>111</v>
      </c>
      <c r="H6" s="45"/>
      <c r="I6" s="23"/>
      <c r="J6" s="32" t="s">
        <v>113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</row>
    <row r="7" spans="1:29" ht="13.2" x14ac:dyDescent="0.25">
      <c r="A7" s="49"/>
      <c r="B7" s="66"/>
      <c r="C7" s="32" t="s">
        <v>114</v>
      </c>
      <c r="D7" s="32" t="s">
        <v>115</v>
      </c>
      <c r="E7" s="32" t="s">
        <v>114</v>
      </c>
      <c r="F7" s="32" t="s">
        <v>116</v>
      </c>
      <c r="G7" s="32" t="s">
        <v>114</v>
      </c>
      <c r="H7" s="32" t="s">
        <v>116</v>
      </c>
      <c r="I7" s="32"/>
      <c r="J7" s="31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13.2" x14ac:dyDescent="0.25">
      <c r="A8" s="33">
        <v>230501</v>
      </c>
      <c r="B8" s="33" t="s">
        <v>117</v>
      </c>
      <c r="C8" s="33" t="s">
        <v>118</v>
      </c>
      <c r="D8" s="31">
        <v>31.91</v>
      </c>
      <c r="E8" s="31" t="s">
        <v>119</v>
      </c>
      <c r="F8" s="35">
        <f>10/24*100</f>
        <v>41.666666666666671</v>
      </c>
      <c r="G8" s="33" t="s">
        <v>120</v>
      </c>
      <c r="H8" s="35">
        <v>18.420000000000002</v>
      </c>
      <c r="I8" s="36"/>
      <c r="J8" s="73">
        <f>AVERAGE(H8,F8,D8)</f>
        <v>30.665555555555557</v>
      </c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</row>
    <row r="9" spans="1:29" ht="13.2" x14ac:dyDescent="0.25">
      <c r="A9" s="33">
        <v>230502</v>
      </c>
      <c r="B9" s="33" t="s">
        <v>121</v>
      </c>
      <c r="C9" s="34" t="s">
        <v>118</v>
      </c>
      <c r="D9" s="33">
        <v>2.94</v>
      </c>
      <c r="E9" s="31" t="s">
        <v>119</v>
      </c>
      <c r="F9" s="35">
        <v>8.69</v>
      </c>
      <c r="G9" s="34" t="s">
        <v>120</v>
      </c>
      <c r="H9" s="28">
        <v>10</v>
      </c>
      <c r="I9" s="35"/>
      <c r="J9" s="73">
        <f t="shared" ref="J9:J72" si="0">AVERAGE(H9,F9,D9)</f>
        <v>7.21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</row>
    <row r="10" spans="1:29" ht="13.2" x14ac:dyDescent="0.25">
      <c r="A10" s="33">
        <v>230504</v>
      </c>
      <c r="B10" s="33" t="s">
        <v>122</v>
      </c>
      <c r="C10" s="34" t="s">
        <v>118</v>
      </c>
      <c r="D10" s="31">
        <v>31.91</v>
      </c>
      <c r="E10" s="31" t="s">
        <v>123</v>
      </c>
      <c r="F10" s="35" t="s">
        <v>123</v>
      </c>
      <c r="G10" s="34" t="s">
        <v>120</v>
      </c>
      <c r="H10" s="28">
        <v>7.89</v>
      </c>
      <c r="I10" s="35"/>
      <c r="J10" s="73">
        <f t="shared" si="0"/>
        <v>19.899999999999999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</row>
    <row r="11" spans="1:29" ht="13.2" x14ac:dyDescent="0.25">
      <c r="A11" s="33">
        <v>230506</v>
      </c>
      <c r="B11" s="33" t="s">
        <v>124</v>
      </c>
      <c r="C11" s="34" t="s">
        <v>118</v>
      </c>
      <c r="D11" s="31">
        <v>36.17</v>
      </c>
      <c r="E11" s="31" t="s">
        <v>119</v>
      </c>
      <c r="F11" s="35">
        <f>7/24*100</f>
        <v>29.166666666666668</v>
      </c>
      <c r="G11" s="34" t="s">
        <v>120</v>
      </c>
      <c r="H11" s="28">
        <v>42.11</v>
      </c>
      <c r="I11" s="35"/>
      <c r="J11" s="73">
        <f t="shared" si="0"/>
        <v>35.815555555555555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</row>
    <row r="12" spans="1:29" ht="13.2" x14ac:dyDescent="0.25">
      <c r="A12" s="33">
        <v>230508</v>
      </c>
      <c r="B12" s="33" t="s">
        <v>277</v>
      </c>
      <c r="C12" s="34" t="s">
        <v>118</v>
      </c>
      <c r="D12" s="31"/>
      <c r="E12" s="31" t="s">
        <v>119</v>
      </c>
      <c r="F12" s="35">
        <v>39.130000000000003</v>
      </c>
      <c r="G12" s="31"/>
      <c r="H12" s="62"/>
      <c r="I12" s="35"/>
      <c r="J12" s="73">
        <f t="shared" si="0"/>
        <v>39.130000000000003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</row>
    <row r="13" spans="1:29" ht="13.2" x14ac:dyDescent="0.25">
      <c r="A13" s="33">
        <v>230509</v>
      </c>
      <c r="B13" s="33" t="s">
        <v>125</v>
      </c>
      <c r="C13" s="34" t="s">
        <v>118</v>
      </c>
      <c r="D13" s="31">
        <v>27.66</v>
      </c>
      <c r="E13" s="31" t="s">
        <v>119</v>
      </c>
      <c r="F13" s="35">
        <f>7/24*100</f>
        <v>29.166666666666668</v>
      </c>
      <c r="G13" s="34" t="s">
        <v>120</v>
      </c>
      <c r="H13" s="28">
        <v>36.840000000000003</v>
      </c>
      <c r="I13" s="35"/>
      <c r="J13" s="73">
        <f t="shared" si="0"/>
        <v>31.222222222222225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</row>
    <row r="14" spans="1:29" ht="13.2" x14ac:dyDescent="0.25">
      <c r="A14" s="33">
        <v>230510</v>
      </c>
      <c r="B14" s="33" t="s">
        <v>126</v>
      </c>
      <c r="C14" s="34" t="s">
        <v>118</v>
      </c>
      <c r="D14" s="31">
        <v>48.94</v>
      </c>
      <c r="E14" s="31" t="s">
        <v>119</v>
      </c>
      <c r="F14" s="35">
        <f>8/24*100</f>
        <v>33.333333333333329</v>
      </c>
      <c r="G14" s="34"/>
      <c r="H14" s="28">
        <v>0</v>
      </c>
      <c r="I14" s="35"/>
      <c r="J14" s="73">
        <f t="shared" si="0"/>
        <v>27.424444444444443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</row>
    <row r="15" spans="1:29" ht="13.2" x14ac:dyDescent="0.25">
      <c r="A15" s="33">
        <v>230511</v>
      </c>
      <c r="B15" s="33" t="s">
        <v>127</v>
      </c>
      <c r="C15" s="34" t="s">
        <v>118</v>
      </c>
      <c r="D15" s="31">
        <v>63.83</v>
      </c>
      <c r="E15" s="31" t="s">
        <v>123</v>
      </c>
      <c r="F15" s="35" t="s">
        <v>123</v>
      </c>
      <c r="G15" s="34" t="s">
        <v>120</v>
      </c>
      <c r="H15" s="28">
        <v>42.11</v>
      </c>
      <c r="I15" s="35"/>
      <c r="J15" s="73">
        <f t="shared" si="0"/>
        <v>52.97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</row>
    <row r="16" spans="1:29" ht="13.2" x14ac:dyDescent="0.25">
      <c r="A16" s="33">
        <v>230512</v>
      </c>
      <c r="B16" s="33" t="s">
        <v>128</v>
      </c>
      <c r="C16" s="34" t="s">
        <v>118</v>
      </c>
      <c r="D16" s="31">
        <v>21.28</v>
      </c>
      <c r="E16" s="31" t="s">
        <v>119</v>
      </c>
      <c r="F16" s="35">
        <f>10/24*100</f>
        <v>41.666666666666671</v>
      </c>
      <c r="G16" s="34" t="s">
        <v>120</v>
      </c>
      <c r="H16" s="28">
        <v>31.580000000000002</v>
      </c>
      <c r="I16" s="35"/>
      <c r="J16" s="73">
        <f t="shared" si="0"/>
        <v>31.50888888888889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</row>
    <row r="17" spans="1:29" ht="13.2" x14ac:dyDescent="0.25">
      <c r="A17" s="33">
        <v>230516</v>
      </c>
      <c r="B17" s="33" t="s">
        <v>129</v>
      </c>
      <c r="C17" s="34" t="s">
        <v>118</v>
      </c>
      <c r="D17" s="31">
        <v>25.53</v>
      </c>
      <c r="E17" s="31" t="s">
        <v>119</v>
      </c>
      <c r="F17" s="35">
        <f>6/24*100</f>
        <v>25</v>
      </c>
      <c r="G17" s="34" t="s">
        <v>120</v>
      </c>
      <c r="H17" s="28">
        <v>7.89</v>
      </c>
      <c r="I17" s="35"/>
      <c r="J17" s="73">
        <f t="shared" si="0"/>
        <v>19.473333333333333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</row>
    <row r="18" spans="1:29" ht="13.2" x14ac:dyDescent="0.25">
      <c r="A18" s="33">
        <v>230517</v>
      </c>
      <c r="B18" s="33" t="s">
        <v>130</v>
      </c>
      <c r="C18" s="34" t="s">
        <v>118</v>
      </c>
      <c r="D18" s="31">
        <v>25.53</v>
      </c>
      <c r="E18" s="31" t="s">
        <v>119</v>
      </c>
      <c r="F18" s="35">
        <f>6/24*100</f>
        <v>25</v>
      </c>
      <c r="G18" s="34" t="s">
        <v>120</v>
      </c>
      <c r="H18" s="28">
        <v>13.16</v>
      </c>
      <c r="I18" s="35"/>
      <c r="J18" s="73">
        <f t="shared" si="0"/>
        <v>21.23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</row>
    <row r="19" spans="1:29" ht="13.2" x14ac:dyDescent="0.25">
      <c r="A19" s="33">
        <v>230520</v>
      </c>
      <c r="B19" s="33" t="s">
        <v>131</v>
      </c>
      <c r="C19" s="34" t="s">
        <v>118</v>
      </c>
      <c r="D19" s="31">
        <v>10.64</v>
      </c>
      <c r="E19" s="31" t="s">
        <v>119</v>
      </c>
      <c r="F19" s="35">
        <f>6/24*100</f>
        <v>25</v>
      </c>
      <c r="G19" s="34" t="s">
        <v>120</v>
      </c>
      <c r="H19" s="28">
        <v>10.530000000000001</v>
      </c>
      <c r="I19" s="35"/>
      <c r="J19" s="73">
        <f t="shared" si="0"/>
        <v>15.39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13.2" x14ac:dyDescent="0.25">
      <c r="A20" s="33">
        <v>230521</v>
      </c>
      <c r="B20" s="33" t="s">
        <v>132</v>
      </c>
      <c r="C20" s="34" t="s">
        <v>118</v>
      </c>
      <c r="D20" s="33">
        <v>11.76</v>
      </c>
      <c r="E20" s="31" t="s">
        <v>119</v>
      </c>
      <c r="F20" s="35">
        <v>4.34</v>
      </c>
      <c r="G20" s="31"/>
      <c r="H20" s="28">
        <v>0</v>
      </c>
      <c r="I20" s="35"/>
      <c r="J20" s="73">
        <f t="shared" si="0"/>
        <v>5.3666666666666671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13.2" x14ac:dyDescent="0.25">
      <c r="A21" s="33">
        <v>230525</v>
      </c>
      <c r="B21" s="33" t="s">
        <v>133</v>
      </c>
      <c r="C21" s="34" t="s">
        <v>118</v>
      </c>
      <c r="D21" s="31">
        <v>42.55</v>
      </c>
      <c r="E21" s="31" t="s">
        <v>119</v>
      </c>
      <c r="F21" s="35">
        <f>10/24*100</f>
        <v>41.666666666666671</v>
      </c>
      <c r="G21" s="34"/>
      <c r="H21" s="28">
        <v>0</v>
      </c>
      <c r="I21" s="35"/>
      <c r="J21" s="73">
        <f t="shared" si="0"/>
        <v>28.072222222222223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13.2" x14ac:dyDescent="0.25">
      <c r="A22" s="33">
        <v>230527</v>
      </c>
      <c r="B22" s="33" t="s">
        <v>134</v>
      </c>
      <c r="C22" s="34" t="s">
        <v>118</v>
      </c>
      <c r="D22" s="31">
        <v>4.26</v>
      </c>
      <c r="E22" s="31" t="s">
        <v>119</v>
      </c>
      <c r="F22" s="35">
        <f>1/24*100</f>
        <v>4.1666666666666661</v>
      </c>
      <c r="G22" s="34" t="s">
        <v>120</v>
      </c>
      <c r="H22" s="28">
        <v>7.89</v>
      </c>
      <c r="I22" s="35"/>
      <c r="J22" s="73">
        <f t="shared" si="0"/>
        <v>5.4388888888888873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13.2" x14ac:dyDescent="0.25">
      <c r="A23" s="33">
        <v>230528</v>
      </c>
      <c r="B23" s="33" t="s">
        <v>135</v>
      </c>
      <c r="C23" s="34" t="s">
        <v>118</v>
      </c>
      <c r="D23" s="33">
        <v>32.35</v>
      </c>
      <c r="E23" s="31" t="s">
        <v>119</v>
      </c>
      <c r="F23" s="35">
        <v>39.130000000000003</v>
      </c>
      <c r="G23" s="31"/>
      <c r="H23" s="28">
        <v>0</v>
      </c>
      <c r="I23" s="35"/>
      <c r="J23" s="73">
        <f t="shared" si="0"/>
        <v>23.826666666666668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13.2" x14ac:dyDescent="0.25">
      <c r="A24" s="33">
        <v>230529</v>
      </c>
      <c r="B24" s="33" t="s">
        <v>136</v>
      </c>
      <c r="C24" s="34" t="s">
        <v>118</v>
      </c>
      <c r="D24" s="31">
        <v>6.38</v>
      </c>
      <c r="E24" s="31" t="s">
        <v>119</v>
      </c>
      <c r="F24" s="35">
        <v>0</v>
      </c>
      <c r="G24" s="34" t="s">
        <v>120</v>
      </c>
      <c r="H24" s="28">
        <v>0</v>
      </c>
      <c r="I24" s="35"/>
      <c r="J24" s="73">
        <f t="shared" si="0"/>
        <v>2.1266666666666665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13.2" x14ac:dyDescent="0.25">
      <c r="A25" s="33">
        <v>230530</v>
      </c>
      <c r="B25" s="33" t="s">
        <v>137</v>
      </c>
      <c r="C25" s="34" t="s">
        <v>118</v>
      </c>
      <c r="D25" s="31">
        <v>36.17</v>
      </c>
      <c r="E25" s="31" t="s">
        <v>119</v>
      </c>
      <c r="F25" s="35">
        <f>9/24*100</f>
        <v>37.5</v>
      </c>
      <c r="G25" s="34" t="s">
        <v>120</v>
      </c>
      <c r="H25" s="28">
        <v>28.95</v>
      </c>
      <c r="I25" s="35"/>
      <c r="J25" s="73">
        <f t="shared" si="0"/>
        <v>34.206666666666671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29" ht="13.2" x14ac:dyDescent="0.25">
      <c r="A26" s="33">
        <v>230531</v>
      </c>
      <c r="B26" s="33" t="s">
        <v>138</v>
      </c>
      <c r="C26" s="34" t="s">
        <v>118</v>
      </c>
      <c r="D26" s="31">
        <v>42.55</v>
      </c>
      <c r="E26" s="31" t="s">
        <v>119</v>
      </c>
      <c r="F26" s="35">
        <f>11/24*100</f>
        <v>45.833333333333329</v>
      </c>
      <c r="G26" s="34" t="s">
        <v>120</v>
      </c>
      <c r="H26" s="28">
        <v>44.74</v>
      </c>
      <c r="I26" s="35"/>
      <c r="J26" s="73">
        <f t="shared" si="0"/>
        <v>44.374444444444443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1:29" ht="13.2" x14ac:dyDescent="0.25">
      <c r="A27" s="33">
        <v>230534</v>
      </c>
      <c r="B27" s="33" t="s">
        <v>139</v>
      </c>
      <c r="C27" s="34" t="s">
        <v>118</v>
      </c>
      <c r="D27" s="31">
        <v>17.02</v>
      </c>
      <c r="E27" s="31" t="s">
        <v>119</v>
      </c>
      <c r="F27" s="35">
        <f>1/24*100</f>
        <v>4.1666666666666661</v>
      </c>
      <c r="G27" s="34" t="s">
        <v>120</v>
      </c>
      <c r="H27" s="28">
        <v>7.89</v>
      </c>
      <c r="I27" s="35"/>
      <c r="J27" s="73">
        <f t="shared" si="0"/>
        <v>9.6922222222222221</v>
      </c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3.2" x14ac:dyDescent="0.25">
      <c r="A28" s="33">
        <v>230536</v>
      </c>
      <c r="B28" s="33" t="s">
        <v>140</v>
      </c>
      <c r="C28" s="34" t="s">
        <v>118</v>
      </c>
      <c r="D28" s="31">
        <v>19.149999999999999</v>
      </c>
      <c r="E28" s="31" t="s">
        <v>119</v>
      </c>
      <c r="F28" s="35">
        <f>8/24*100</f>
        <v>33.333333333333329</v>
      </c>
      <c r="G28" s="34" t="s">
        <v>120</v>
      </c>
      <c r="H28" s="28">
        <v>18.420000000000002</v>
      </c>
      <c r="I28" s="35"/>
      <c r="J28" s="73">
        <f t="shared" si="0"/>
        <v>23.634444444444444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13.2" x14ac:dyDescent="0.25">
      <c r="A29" s="33">
        <v>230537</v>
      </c>
      <c r="B29" s="33" t="s">
        <v>141</v>
      </c>
      <c r="C29" s="34" t="s">
        <v>118</v>
      </c>
      <c r="D29" s="31">
        <v>29.79</v>
      </c>
      <c r="E29" s="31" t="s">
        <v>119</v>
      </c>
      <c r="F29" s="35">
        <f>5/24*100</f>
        <v>20.833333333333336</v>
      </c>
      <c r="G29" s="34" t="s">
        <v>120</v>
      </c>
      <c r="H29" s="28">
        <v>21.05</v>
      </c>
      <c r="I29" s="35"/>
      <c r="J29" s="73">
        <f t="shared" si="0"/>
        <v>23.891111111111115</v>
      </c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3.2" x14ac:dyDescent="0.25">
      <c r="A30" s="33">
        <v>230539</v>
      </c>
      <c r="B30" s="33" t="s">
        <v>142</v>
      </c>
      <c r="C30" s="34" t="s">
        <v>118</v>
      </c>
      <c r="D30" s="31">
        <v>29.79</v>
      </c>
      <c r="E30" s="31" t="s">
        <v>119</v>
      </c>
      <c r="F30" s="35">
        <f>9/24*100</f>
        <v>37.5</v>
      </c>
      <c r="G30" s="34" t="s">
        <v>120</v>
      </c>
      <c r="H30" s="28">
        <v>15.790000000000001</v>
      </c>
      <c r="I30" s="35"/>
      <c r="J30" s="73">
        <f t="shared" si="0"/>
        <v>27.693333333333332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ht="13.2" x14ac:dyDescent="0.25">
      <c r="A31" s="33">
        <v>230540</v>
      </c>
      <c r="B31" s="33" t="s">
        <v>143</v>
      </c>
      <c r="C31" s="34" t="s">
        <v>118</v>
      </c>
      <c r="D31" s="33">
        <v>29.41</v>
      </c>
      <c r="E31" s="31" t="s">
        <v>119</v>
      </c>
      <c r="F31" s="35">
        <v>34.78</v>
      </c>
      <c r="G31" s="31"/>
      <c r="H31" s="28">
        <v>0</v>
      </c>
      <c r="I31" s="35"/>
      <c r="J31" s="73">
        <f t="shared" si="0"/>
        <v>21.396666666666665</v>
      </c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3.2" x14ac:dyDescent="0.25">
      <c r="A32" s="33">
        <v>230541</v>
      </c>
      <c r="B32" s="33" t="s">
        <v>144</v>
      </c>
      <c r="C32" s="34" t="s">
        <v>118</v>
      </c>
      <c r="D32" s="33">
        <v>11.76</v>
      </c>
      <c r="E32" s="31" t="s">
        <v>119</v>
      </c>
      <c r="F32" s="35">
        <v>30.43</v>
      </c>
      <c r="G32" s="31"/>
      <c r="H32" s="28">
        <v>0</v>
      </c>
      <c r="I32" s="35"/>
      <c r="J32" s="73">
        <f t="shared" si="0"/>
        <v>14.063333333333333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3.2" x14ac:dyDescent="0.25">
      <c r="A33" s="33">
        <v>230542</v>
      </c>
      <c r="B33" s="33" t="s">
        <v>145</v>
      </c>
      <c r="C33" s="34" t="s">
        <v>118</v>
      </c>
      <c r="D33" s="31">
        <v>23.4</v>
      </c>
      <c r="E33" s="31" t="s">
        <v>119</v>
      </c>
      <c r="F33" s="35">
        <f>9/24*100</f>
        <v>37.5</v>
      </c>
      <c r="G33" s="34" t="s">
        <v>120</v>
      </c>
      <c r="H33" s="28">
        <v>23.68</v>
      </c>
      <c r="I33" s="35"/>
      <c r="J33" s="73">
        <f t="shared" si="0"/>
        <v>28.193333333333332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3.2" x14ac:dyDescent="0.25">
      <c r="A34" s="33">
        <v>230545</v>
      </c>
      <c r="B34" s="33" t="s">
        <v>146</v>
      </c>
      <c r="C34" s="34" t="s">
        <v>118</v>
      </c>
      <c r="D34" s="31">
        <v>29.79</v>
      </c>
      <c r="E34" s="31" t="s">
        <v>119</v>
      </c>
      <c r="F34" s="35">
        <f>8/24*100</f>
        <v>33.333333333333329</v>
      </c>
      <c r="G34" s="34"/>
      <c r="H34" s="28">
        <v>0</v>
      </c>
      <c r="I34" s="35"/>
      <c r="J34" s="73">
        <f t="shared" si="0"/>
        <v>21.04111111111111</v>
      </c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3.2" x14ac:dyDescent="0.25">
      <c r="A35" s="33">
        <v>230547</v>
      </c>
      <c r="B35" s="33" t="s">
        <v>147</v>
      </c>
      <c r="C35" s="34" t="s">
        <v>118</v>
      </c>
      <c r="D35" s="31">
        <v>17.02</v>
      </c>
      <c r="E35" s="31" t="s">
        <v>119</v>
      </c>
      <c r="F35" s="35">
        <f>5/24*100</f>
        <v>20.833333333333336</v>
      </c>
      <c r="G35" s="34" t="s">
        <v>120</v>
      </c>
      <c r="H35" s="28">
        <v>26.32</v>
      </c>
      <c r="I35" s="35"/>
      <c r="J35" s="73">
        <f t="shared" si="0"/>
        <v>21.391111111111112</v>
      </c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3.2" x14ac:dyDescent="0.25">
      <c r="A36" s="33">
        <v>230548</v>
      </c>
      <c r="B36" s="33" t="s">
        <v>148</v>
      </c>
      <c r="C36" s="34" t="s">
        <v>118</v>
      </c>
      <c r="D36" s="31">
        <v>10.64</v>
      </c>
      <c r="E36" s="31" t="s">
        <v>119</v>
      </c>
      <c r="F36" s="35">
        <v>0</v>
      </c>
      <c r="G36" s="34" t="s">
        <v>120</v>
      </c>
      <c r="H36" s="28">
        <v>7.89</v>
      </c>
      <c r="I36" s="35"/>
      <c r="J36" s="73">
        <f t="shared" si="0"/>
        <v>6.1766666666666667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3.2" x14ac:dyDescent="0.25">
      <c r="A37" s="33">
        <v>230552</v>
      </c>
      <c r="B37" s="33" t="s">
        <v>149</v>
      </c>
      <c r="C37" s="34" t="s">
        <v>118</v>
      </c>
      <c r="D37" s="31">
        <v>21.28</v>
      </c>
      <c r="E37" s="31" t="s">
        <v>119</v>
      </c>
      <c r="F37" s="35">
        <f>8/24*100</f>
        <v>33.333333333333329</v>
      </c>
      <c r="G37" s="34" t="s">
        <v>120</v>
      </c>
      <c r="H37" s="28">
        <v>15.790000000000001</v>
      </c>
      <c r="I37" s="35"/>
      <c r="J37" s="73">
        <f t="shared" si="0"/>
        <v>23.46777777777778</v>
      </c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3.2" x14ac:dyDescent="0.25">
      <c r="A38" s="33">
        <v>230555</v>
      </c>
      <c r="B38" s="33" t="s">
        <v>150</v>
      </c>
      <c r="C38" s="34" t="s">
        <v>118</v>
      </c>
      <c r="D38" s="31">
        <v>46.81</v>
      </c>
      <c r="E38" s="31" t="s">
        <v>119</v>
      </c>
      <c r="F38" s="35">
        <f>10/24*100</f>
        <v>41.666666666666671</v>
      </c>
      <c r="G38" s="34" t="s">
        <v>120</v>
      </c>
      <c r="H38" s="28">
        <v>34.21</v>
      </c>
      <c r="I38" s="35"/>
      <c r="J38" s="73">
        <f t="shared" si="0"/>
        <v>40.895555555555553</v>
      </c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3.2" x14ac:dyDescent="0.25">
      <c r="A39" s="33">
        <v>230556</v>
      </c>
      <c r="B39" s="33" t="s">
        <v>151</v>
      </c>
      <c r="C39" s="34" t="s">
        <v>118</v>
      </c>
      <c r="D39" s="31">
        <v>48.94</v>
      </c>
      <c r="E39" s="31" t="s">
        <v>123</v>
      </c>
      <c r="F39" s="35" t="s">
        <v>123</v>
      </c>
      <c r="G39" s="34" t="s">
        <v>120</v>
      </c>
      <c r="H39" s="28">
        <v>47.370000000000005</v>
      </c>
      <c r="I39" s="35"/>
      <c r="J39" s="73">
        <f t="shared" si="0"/>
        <v>48.155000000000001</v>
      </c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3.2" x14ac:dyDescent="0.25">
      <c r="A40" s="33">
        <v>230559</v>
      </c>
      <c r="B40" s="33" t="s">
        <v>152</v>
      </c>
      <c r="C40" s="34" t="s">
        <v>118</v>
      </c>
      <c r="D40" s="31">
        <v>55.32</v>
      </c>
      <c r="E40" s="31" t="s">
        <v>123</v>
      </c>
      <c r="F40" s="35" t="s">
        <v>123</v>
      </c>
      <c r="G40" s="34" t="s">
        <v>120</v>
      </c>
      <c r="H40" s="28">
        <v>36.840000000000003</v>
      </c>
      <c r="I40" s="35"/>
      <c r="J40" s="73">
        <f t="shared" si="0"/>
        <v>46.08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3.2" x14ac:dyDescent="0.25">
      <c r="A41" s="33">
        <v>230564</v>
      </c>
      <c r="B41" s="33" t="s">
        <v>153</v>
      </c>
      <c r="C41" s="34" t="s">
        <v>118</v>
      </c>
      <c r="D41" s="33">
        <v>11.76</v>
      </c>
      <c r="E41" s="31" t="s">
        <v>119</v>
      </c>
      <c r="F41" s="35">
        <v>17.39</v>
      </c>
      <c r="G41" s="34" t="s">
        <v>120</v>
      </c>
      <c r="H41" s="28">
        <v>0</v>
      </c>
      <c r="I41" s="35"/>
      <c r="J41" s="73">
        <f t="shared" si="0"/>
        <v>9.7166666666666668</v>
      </c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3.2" x14ac:dyDescent="0.25">
      <c r="A42" s="33">
        <v>230565</v>
      </c>
      <c r="B42" s="33" t="s">
        <v>154</v>
      </c>
      <c r="C42" s="34" t="s">
        <v>118</v>
      </c>
      <c r="D42" s="31">
        <v>19.149999999999999</v>
      </c>
      <c r="E42" s="31" t="s">
        <v>119</v>
      </c>
      <c r="F42" s="35">
        <f>8/24*100</f>
        <v>33.333333333333329</v>
      </c>
      <c r="G42" s="34" t="s">
        <v>120</v>
      </c>
      <c r="H42" s="28">
        <v>13.16</v>
      </c>
      <c r="I42" s="35"/>
      <c r="J42" s="73">
        <f t="shared" si="0"/>
        <v>21.881111111111107</v>
      </c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3.2" x14ac:dyDescent="0.25">
      <c r="A43" s="33">
        <v>230566</v>
      </c>
      <c r="B43" s="33" t="s">
        <v>155</v>
      </c>
      <c r="C43" s="34" t="s">
        <v>118</v>
      </c>
      <c r="D43" s="31">
        <v>2.13</v>
      </c>
      <c r="E43" s="31" t="s">
        <v>119</v>
      </c>
      <c r="F43" s="35">
        <f>1/24*100</f>
        <v>4.1666666666666661</v>
      </c>
      <c r="G43" s="34"/>
      <c r="H43" s="28">
        <v>0</v>
      </c>
      <c r="I43" s="35"/>
      <c r="J43" s="73">
        <f t="shared" si="0"/>
        <v>2.0988888888888888</v>
      </c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3.2" x14ac:dyDescent="0.25">
      <c r="A44" s="33">
        <v>230567</v>
      </c>
      <c r="B44" s="33" t="s">
        <v>156</v>
      </c>
      <c r="C44" s="34" t="s">
        <v>118</v>
      </c>
      <c r="D44" s="31">
        <v>42.55</v>
      </c>
      <c r="E44" s="31" t="s">
        <v>119</v>
      </c>
      <c r="F44" s="35">
        <f>9/24*100</f>
        <v>37.5</v>
      </c>
      <c r="G44" s="34" t="s">
        <v>120</v>
      </c>
      <c r="H44" s="28">
        <v>42.11</v>
      </c>
      <c r="I44" s="35"/>
      <c r="J44" s="73">
        <f t="shared" si="0"/>
        <v>40.72</v>
      </c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3.2" x14ac:dyDescent="0.25">
      <c r="A45" s="33">
        <v>230568</v>
      </c>
      <c r="B45" s="33" t="s">
        <v>157</v>
      </c>
      <c r="C45" s="34" t="s">
        <v>118</v>
      </c>
      <c r="D45" s="33">
        <v>0</v>
      </c>
      <c r="E45" s="31" t="s">
        <v>119</v>
      </c>
      <c r="F45" s="35">
        <v>0</v>
      </c>
      <c r="G45" s="31"/>
      <c r="H45" s="28">
        <v>0</v>
      </c>
      <c r="I45" s="35"/>
      <c r="J45" s="73">
        <f t="shared" si="0"/>
        <v>0</v>
      </c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3.2" x14ac:dyDescent="0.25">
      <c r="A46" s="33">
        <v>230570</v>
      </c>
      <c r="B46" s="33" t="s">
        <v>158</v>
      </c>
      <c r="C46" s="34" t="s">
        <v>118</v>
      </c>
      <c r="D46" s="31">
        <v>36.17</v>
      </c>
      <c r="E46" s="31" t="s">
        <v>119</v>
      </c>
      <c r="F46" s="35">
        <f>5/20*100</f>
        <v>25</v>
      </c>
      <c r="G46" s="34" t="s">
        <v>120</v>
      </c>
      <c r="H46" s="28">
        <v>33.33</v>
      </c>
      <c r="I46" s="35"/>
      <c r="J46" s="73">
        <f t="shared" si="0"/>
        <v>31.5</v>
      </c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3.2" x14ac:dyDescent="0.25">
      <c r="A47" s="33">
        <v>230574</v>
      </c>
      <c r="B47" s="33" t="s">
        <v>159</v>
      </c>
      <c r="C47" s="34" t="s">
        <v>118</v>
      </c>
      <c r="D47" s="31">
        <v>25.53</v>
      </c>
      <c r="E47" s="31" t="s">
        <v>119</v>
      </c>
      <c r="F47" s="35">
        <f>4/20*100</f>
        <v>20</v>
      </c>
      <c r="G47" s="34" t="s">
        <v>120</v>
      </c>
      <c r="H47" s="28">
        <v>30.56</v>
      </c>
      <c r="I47" s="35"/>
      <c r="J47" s="73">
        <f t="shared" si="0"/>
        <v>25.363333333333333</v>
      </c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3.2" x14ac:dyDescent="0.25">
      <c r="A48" s="33">
        <v>230577</v>
      </c>
      <c r="B48" s="33" t="s">
        <v>160</v>
      </c>
      <c r="C48" s="34" t="s">
        <v>118</v>
      </c>
      <c r="D48" s="31">
        <v>36.17</v>
      </c>
      <c r="E48" s="31" t="s">
        <v>119</v>
      </c>
      <c r="F48" s="35">
        <f>8/20*100</f>
        <v>40</v>
      </c>
      <c r="G48" s="34" t="s">
        <v>120</v>
      </c>
      <c r="H48" s="28">
        <v>22.220000000000002</v>
      </c>
      <c r="I48" s="35"/>
      <c r="J48" s="73">
        <f t="shared" si="0"/>
        <v>32.796666666666667</v>
      </c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3.2" x14ac:dyDescent="0.25">
      <c r="A49" s="33">
        <v>230579</v>
      </c>
      <c r="B49" s="33" t="s">
        <v>161</v>
      </c>
      <c r="C49" s="34" t="s">
        <v>118</v>
      </c>
      <c r="D49" s="31">
        <v>31.91</v>
      </c>
      <c r="E49" s="31" t="s">
        <v>119</v>
      </c>
      <c r="F49" s="35">
        <f>9/24*100</f>
        <v>37.5</v>
      </c>
      <c r="G49" s="34" t="s">
        <v>120</v>
      </c>
      <c r="H49" s="28">
        <v>34.21</v>
      </c>
      <c r="I49" s="35"/>
      <c r="J49" s="73">
        <f t="shared" si="0"/>
        <v>34.54</v>
      </c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13.2" x14ac:dyDescent="0.25">
      <c r="A50" s="33">
        <v>230581</v>
      </c>
      <c r="B50" s="33" t="s">
        <v>162</v>
      </c>
      <c r="C50" s="34" t="s">
        <v>118</v>
      </c>
      <c r="D50" s="31">
        <v>44.68</v>
      </c>
      <c r="E50" s="31" t="s">
        <v>119</v>
      </c>
      <c r="F50" s="35">
        <f>9/20*100</f>
        <v>45</v>
      </c>
      <c r="G50" s="34" t="s">
        <v>120</v>
      </c>
      <c r="H50" s="28">
        <v>36.11</v>
      </c>
      <c r="I50" s="35"/>
      <c r="J50" s="73">
        <f t="shared" si="0"/>
        <v>41.93</v>
      </c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</row>
    <row r="51" spans="1:29" ht="13.2" x14ac:dyDescent="0.25">
      <c r="A51" s="33">
        <v>230583</v>
      </c>
      <c r="B51" s="33" t="s">
        <v>163</v>
      </c>
      <c r="C51" s="34" t="s">
        <v>118</v>
      </c>
      <c r="D51" s="31">
        <v>31.91</v>
      </c>
      <c r="E51" s="31" t="s">
        <v>119</v>
      </c>
      <c r="F51" s="35">
        <f>10/24*100</f>
        <v>41.666666666666671</v>
      </c>
      <c r="G51" s="34" t="s">
        <v>120</v>
      </c>
      <c r="H51" s="28">
        <v>23.68</v>
      </c>
      <c r="I51" s="35"/>
      <c r="J51" s="73">
        <f t="shared" si="0"/>
        <v>32.418888888888887</v>
      </c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spans="1:29" ht="13.2" x14ac:dyDescent="0.25">
      <c r="A52" s="33">
        <v>230585</v>
      </c>
      <c r="B52" s="33" t="s">
        <v>164</v>
      </c>
      <c r="C52" s="34" t="s">
        <v>118</v>
      </c>
      <c r="D52" s="33">
        <v>11.76</v>
      </c>
      <c r="E52" s="31" t="s">
        <v>119</v>
      </c>
      <c r="F52" s="35">
        <v>17.39</v>
      </c>
      <c r="G52" s="31"/>
      <c r="H52" s="28">
        <v>0</v>
      </c>
      <c r="I52" s="35"/>
      <c r="J52" s="73">
        <f t="shared" si="0"/>
        <v>9.7166666666666668</v>
      </c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spans="1:29" ht="13.2" x14ac:dyDescent="0.25">
      <c r="A53" s="33">
        <v>230586</v>
      </c>
      <c r="B53" s="33" t="s">
        <v>165</v>
      </c>
      <c r="C53" s="34" t="s">
        <v>118</v>
      </c>
      <c r="D53" s="31">
        <v>14.89</v>
      </c>
      <c r="E53" s="31" t="s">
        <v>119</v>
      </c>
      <c r="F53" s="35">
        <f>4/20*100</f>
        <v>20</v>
      </c>
      <c r="G53" s="34" t="s">
        <v>120</v>
      </c>
      <c r="H53" s="28">
        <v>30.56</v>
      </c>
      <c r="I53" s="35"/>
      <c r="J53" s="73">
        <f t="shared" si="0"/>
        <v>21.816666666666666</v>
      </c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</row>
    <row r="54" spans="1:29" ht="13.2" x14ac:dyDescent="0.25">
      <c r="A54" s="33">
        <v>230588</v>
      </c>
      <c r="B54" s="33" t="s">
        <v>166</v>
      </c>
      <c r="C54" s="34" t="s">
        <v>118</v>
      </c>
      <c r="D54" s="31">
        <v>19.149999999999999</v>
      </c>
      <c r="E54" s="31" t="s">
        <v>119</v>
      </c>
      <c r="F54" s="35">
        <f>8/20*100</f>
        <v>40</v>
      </c>
      <c r="G54" s="34" t="s">
        <v>120</v>
      </c>
      <c r="H54" s="28">
        <v>13.889999999999999</v>
      </c>
      <c r="I54" s="35"/>
      <c r="J54" s="73">
        <f t="shared" si="0"/>
        <v>24.346666666666664</v>
      </c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</row>
    <row r="55" spans="1:29" ht="13.2" x14ac:dyDescent="0.25">
      <c r="A55" s="33">
        <v>230589</v>
      </c>
      <c r="B55" s="33" t="s">
        <v>167</v>
      </c>
      <c r="C55" s="34" t="s">
        <v>118</v>
      </c>
      <c r="D55" s="31">
        <v>48.94</v>
      </c>
      <c r="E55" s="31" t="s">
        <v>119</v>
      </c>
      <c r="F55" s="35">
        <f>7/20*100</f>
        <v>35</v>
      </c>
      <c r="G55" s="34"/>
      <c r="H55" s="28">
        <v>0</v>
      </c>
      <c r="I55" s="35"/>
      <c r="J55" s="73">
        <f t="shared" si="0"/>
        <v>27.98</v>
      </c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</row>
    <row r="56" spans="1:29" ht="13.2" x14ac:dyDescent="0.25">
      <c r="A56" s="33">
        <v>230590</v>
      </c>
      <c r="B56" s="33" t="s">
        <v>168</v>
      </c>
      <c r="C56" s="34" t="s">
        <v>118</v>
      </c>
      <c r="D56" s="33">
        <v>0</v>
      </c>
      <c r="E56" s="31" t="s">
        <v>119</v>
      </c>
      <c r="F56" s="35">
        <v>0</v>
      </c>
      <c r="G56" s="34" t="s">
        <v>120</v>
      </c>
      <c r="H56" s="28">
        <v>0</v>
      </c>
      <c r="I56" s="35"/>
      <c r="J56" s="73">
        <f t="shared" si="0"/>
        <v>0</v>
      </c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</row>
    <row r="57" spans="1:29" ht="13.2" x14ac:dyDescent="0.25">
      <c r="A57" s="33">
        <v>230593</v>
      </c>
      <c r="B57" s="33" t="s">
        <v>169</v>
      </c>
      <c r="C57" s="34" t="s">
        <v>118</v>
      </c>
      <c r="D57" s="33">
        <v>17.649999999999999</v>
      </c>
      <c r="E57" s="31" t="s">
        <v>119</v>
      </c>
      <c r="F57" s="35">
        <v>21.73</v>
      </c>
      <c r="G57" s="31"/>
      <c r="H57" s="28">
        <v>0</v>
      </c>
      <c r="I57" s="35"/>
      <c r="J57" s="73">
        <f t="shared" si="0"/>
        <v>13.126666666666665</v>
      </c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spans="1:29" ht="13.2" x14ac:dyDescent="0.25">
      <c r="A58" s="31">
        <v>230593</v>
      </c>
      <c r="B58" s="33" t="s">
        <v>170</v>
      </c>
      <c r="C58" s="34" t="s">
        <v>118</v>
      </c>
      <c r="D58" s="33">
        <v>0</v>
      </c>
      <c r="E58" s="31" t="s">
        <v>119</v>
      </c>
      <c r="F58" s="35">
        <v>21.73</v>
      </c>
      <c r="G58" s="31"/>
      <c r="H58" s="28">
        <v>0</v>
      </c>
      <c r="I58" s="35"/>
      <c r="J58" s="73">
        <f t="shared" si="0"/>
        <v>7.2433333333333332</v>
      </c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1:29" ht="13.2" x14ac:dyDescent="0.25">
      <c r="A59" s="33">
        <v>230594</v>
      </c>
      <c r="B59" s="31" t="s">
        <v>171</v>
      </c>
      <c r="C59" s="31"/>
      <c r="D59" s="31"/>
      <c r="E59" s="31" t="s">
        <v>119</v>
      </c>
      <c r="F59" s="35"/>
      <c r="G59" s="34" t="s">
        <v>120</v>
      </c>
      <c r="H59" s="28">
        <v>10</v>
      </c>
      <c r="I59" s="35"/>
      <c r="J59" s="73">
        <f t="shared" si="0"/>
        <v>10</v>
      </c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spans="1:29" ht="13.2" x14ac:dyDescent="0.25">
      <c r="A60" s="33">
        <v>230596</v>
      </c>
      <c r="B60" s="33" t="s">
        <v>172</v>
      </c>
      <c r="C60" s="34" t="s">
        <v>118</v>
      </c>
      <c r="D60" s="31">
        <v>59.57</v>
      </c>
      <c r="E60" s="31" t="s">
        <v>123</v>
      </c>
      <c r="F60" s="35" t="s">
        <v>123</v>
      </c>
      <c r="G60" s="34" t="s">
        <v>120</v>
      </c>
      <c r="H60" s="28">
        <v>38.89</v>
      </c>
      <c r="I60" s="35"/>
      <c r="J60" s="73">
        <f t="shared" si="0"/>
        <v>49.230000000000004</v>
      </c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</row>
    <row r="61" spans="1:29" ht="13.2" x14ac:dyDescent="0.25">
      <c r="A61" s="33">
        <v>230597</v>
      </c>
      <c r="B61" s="33" t="s">
        <v>173</v>
      </c>
      <c r="C61" s="34" t="s">
        <v>118</v>
      </c>
      <c r="D61" s="31">
        <v>17.02</v>
      </c>
      <c r="E61" s="31" t="s">
        <v>119</v>
      </c>
      <c r="F61" s="35">
        <f>4/24*100</f>
        <v>16.666666666666664</v>
      </c>
      <c r="G61" s="34" t="s">
        <v>120</v>
      </c>
      <c r="H61" s="28">
        <v>10.530000000000001</v>
      </c>
      <c r="I61" s="35"/>
      <c r="J61" s="73">
        <f t="shared" si="0"/>
        <v>14.738888888888889</v>
      </c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</row>
    <row r="62" spans="1:29" ht="13.2" x14ac:dyDescent="0.25">
      <c r="A62" s="33">
        <v>230599</v>
      </c>
      <c r="B62" s="33" t="s">
        <v>174</v>
      </c>
      <c r="C62" s="34" t="s">
        <v>118</v>
      </c>
      <c r="D62" s="31">
        <v>51.06</v>
      </c>
      <c r="E62" s="31" t="s">
        <v>123</v>
      </c>
      <c r="F62" s="35" t="s">
        <v>123</v>
      </c>
      <c r="G62" s="34" t="s">
        <v>120</v>
      </c>
      <c r="H62" s="28">
        <v>27.779999999999998</v>
      </c>
      <c r="I62" s="35"/>
      <c r="J62" s="73">
        <f t="shared" si="0"/>
        <v>39.42</v>
      </c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1:29" ht="13.2" x14ac:dyDescent="0.25">
      <c r="A63" s="33">
        <v>230601</v>
      </c>
      <c r="B63" s="33" t="s">
        <v>175</v>
      </c>
      <c r="C63" s="34" t="s">
        <v>118</v>
      </c>
      <c r="D63" s="31">
        <v>44.68</v>
      </c>
      <c r="E63" s="31" t="s">
        <v>119</v>
      </c>
      <c r="F63" s="35">
        <f>9/20*100</f>
        <v>45</v>
      </c>
      <c r="G63" s="34" t="s">
        <v>120</v>
      </c>
      <c r="H63" s="28">
        <v>30.56</v>
      </c>
      <c r="I63" s="35"/>
      <c r="J63" s="73">
        <f t="shared" si="0"/>
        <v>40.080000000000005</v>
      </c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</row>
    <row r="64" spans="1:29" ht="13.2" x14ac:dyDescent="0.25">
      <c r="A64" s="33">
        <v>230602</v>
      </c>
      <c r="B64" s="33" t="s">
        <v>176</v>
      </c>
      <c r="C64" s="34" t="s">
        <v>118</v>
      </c>
      <c r="D64" s="31">
        <v>34.04</v>
      </c>
      <c r="E64" s="31" t="s">
        <v>119</v>
      </c>
      <c r="F64" s="35">
        <f>7/20*100</f>
        <v>35</v>
      </c>
      <c r="G64" s="34" t="s">
        <v>120</v>
      </c>
      <c r="H64" s="28">
        <v>27.779999999999998</v>
      </c>
      <c r="I64" s="35"/>
      <c r="J64" s="73">
        <f t="shared" si="0"/>
        <v>32.273333333333333</v>
      </c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1:29" ht="13.2" x14ac:dyDescent="0.25">
      <c r="A65" s="33">
        <v>230606</v>
      </c>
      <c r="B65" s="33" t="s">
        <v>177</v>
      </c>
      <c r="C65" s="34" t="s">
        <v>118</v>
      </c>
      <c r="D65" s="31">
        <v>23.4</v>
      </c>
      <c r="E65" s="31" t="s">
        <v>119</v>
      </c>
      <c r="F65" s="35">
        <f>5/20*100</f>
        <v>25</v>
      </c>
      <c r="G65" s="34" t="s">
        <v>120</v>
      </c>
      <c r="H65" s="28">
        <v>16.669999999999998</v>
      </c>
      <c r="I65" s="35"/>
      <c r="J65" s="73">
        <f t="shared" si="0"/>
        <v>21.689999999999998</v>
      </c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spans="1:29" ht="13.2" x14ac:dyDescent="0.25">
      <c r="A66" s="33">
        <v>230607</v>
      </c>
      <c r="B66" s="33" t="s">
        <v>178</v>
      </c>
      <c r="C66" s="34" t="s">
        <v>118</v>
      </c>
      <c r="D66" s="31">
        <v>57.45</v>
      </c>
      <c r="E66" s="31" t="s">
        <v>123</v>
      </c>
      <c r="F66" s="35" t="s">
        <v>123</v>
      </c>
      <c r="G66" s="34" t="s">
        <v>120</v>
      </c>
      <c r="H66" s="28">
        <v>38.89</v>
      </c>
      <c r="I66" s="35"/>
      <c r="J66" s="73">
        <f t="shared" si="0"/>
        <v>48.17</v>
      </c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</row>
    <row r="67" spans="1:29" ht="13.2" x14ac:dyDescent="0.25">
      <c r="A67" s="33">
        <v>230608</v>
      </c>
      <c r="B67" s="33" t="s">
        <v>179</v>
      </c>
      <c r="C67" s="34" t="s">
        <v>118</v>
      </c>
      <c r="D67" s="31">
        <v>8.51</v>
      </c>
      <c r="E67" s="31" t="s">
        <v>119</v>
      </c>
      <c r="F67" s="35">
        <f>2/20*100</f>
        <v>10</v>
      </c>
      <c r="G67" s="34" t="s">
        <v>120</v>
      </c>
      <c r="H67" s="28">
        <v>8.33</v>
      </c>
      <c r="I67" s="35"/>
      <c r="J67" s="73">
        <f t="shared" si="0"/>
        <v>8.9466666666666654</v>
      </c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</row>
    <row r="68" spans="1:29" ht="13.2" x14ac:dyDescent="0.25">
      <c r="A68" s="33">
        <v>230611</v>
      </c>
      <c r="B68" s="33" t="s">
        <v>180</v>
      </c>
      <c r="C68" s="34" t="s">
        <v>118</v>
      </c>
      <c r="D68" s="31">
        <v>48.94</v>
      </c>
      <c r="E68" s="31" t="s">
        <v>119</v>
      </c>
      <c r="F68" s="35">
        <f>8/20*100</f>
        <v>40</v>
      </c>
      <c r="G68" s="34"/>
      <c r="H68" s="28">
        <v>0</v>
      </c>
      <c r="I68" s="35"/>
      <c r="J68" s="73">
        <f t="shared" si="0"/>
        <v>29.646666666666665</v>
      </c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spans="1:29" ht="13.2" x14ac:dyDescent="0.25">
      <c r="A69" s="33">
        <v>230612</v>
      </c>
      <c r="B69" s="33" t="s">
        <v>181</v>
      </c>
      <c r="C69" s="34" t="s">
        <v>118</v>
      </c>
      <c r="D69" s="31">
        <v>53.19</v>
      </c>
      <c r="E69" s="31" t="s">
        <v>119</v>
      </c>
      <c r="F69" s="35">
        <f>6/20*100</f>
        <v>30</v>
      </c>
      <c r="G69" s="34"/>
      <c r="H69" s="28">
        <v>0</v>
      </c>
      <c r="I69" s="35"/>
      <c r="J69" s="73">
        <f t="shared" si="0"/>
        <v>27.73</v>
      </c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</row>
    <row r="70" spans="1:29" ht="13.2" x14ac:dyDescent="0.25">
      <c r="A70" s="33">
        <v>230613</v>
      </c>
      <c r="B70" s="33" t="s">
        <v>182</v>
      </c>
      <c r="C70" s="34" t="s">
        <v>118</v>
      </c>
      <c r="D70" s="31">
        <v>76.599999999999994</v>
      </c>
      <c r="E70" s="31" t="s">
        <v>119</v>
      </c>
      <c r="F70" s="35">
        <f>9/20*100</f>
        <v>45</v>
      </c>
      <c r="G70" s="34"/>
      <c r="H70" s="28">
        <v>0</v>
      </c>
      <c r="I70" s="35"/>
      <c r="J70" s="73">
        <f t="shared" si="0"/>
        <v>40.533333333333331</v>
      </c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</row>
    <row r="71" spans="1:29" ht="13.2" x14ac:dyDescent="0.25">
      <c r="A71" s="33">
        <v>230614</v>
      </c>
      <c r="B71" s="33" t="s">
        <v>183</v>
      </c>
      <c r="C71" s="34" t="s">
        <v>118</v>
      </c>
      <c r="D71" s="31">
        <v>14.89</v>
      </c>
      <c r="E71" s="31" t="s">
        <v>119</v>
      </c>
      <c r="F71" s="35">
        <f>3/20*100</f>
        <v>15</v>
      </c>
      <c r="G71" s="34" t="s">
        <v>120</v>
      </c>
      <c r="H71" s="28">
        <v>22.220000000000002</v>
      </c>
      <c r="I71" s="35"/>
      <c r="J71" s="73">
        <f t="shared" si="0"/>
        <v>17.37</v>
      </c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</row>
    <row r="72" spans="1:29" ht="13.2" x14ac:dyDescent="0.25">
      <c r="A72" s="33">
        <v>230615</v>
      </c>
      <c r="B72" s="33" t="s">
        <v>184</v>
      </c>
      <c r="C72" s="34" t="s">
        <v>118</v>
      </c>
      <c r="D72" s="31">
        <v>42.55</v>
      </c>
      <c r="E72" s="31" t="s">
        <v>123</v>
      </c>
      <c r="F72" s="35" t="s">
        <v>123</v>
      </c>
      <c r="G72" s="34" t="s">
        <v>120</v>
      </c>
      <c r="H72" s="28">
        <v>36.11</v>
      </c>
      <c r="I72" s="35"/>
      <c r="J72" s="73">
        <f t="shared" si="0"/>
        <v>39.33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spans="1:29" ht="13.2" x14ac:dyDescent="0.25">
      <c r="A73" s="33">
        <v>230616</v>
      </c>
      <c r="B73" s="33" t="s">
        <v>185</v>
      </c>
      <c r="C73" s="34" t="s">
        <v>118</v>
      </c>
      <c r="D73" s="31">
        <v>21.28</v>
      </c>
      <c r="E73" s="31" t="s">
        <v>119</v>
      </c>
      <c r="F73" s="35">
        <f>3/20*100</f>
        <v>15</v>
      </c>
      <c r="G73" s="34" t="s">
        <v>120</v>
      </c>
      <c r="H73" s="28">
        <v>13.889999999999999</v>
      </c>
      <c r="I73" s="35"/>
      <c r="J73" s="73">
        <f t="shared" ref="J73:J136" si="1">AVERAGE(H73,F73,D73)</f>
        <v>16.723333333333333</v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</row>
    <row r="74" spans="1:29" ht="13.2" x14ac:dyDescent="0.25">
      <c r="A74" s="33">
        <v>230617</v>
      </c>
      <c r="B74" s="33" t="s">
        <v>186</v>
      </c>
      <c r="C74" s="34" t="s">
        <v>118</v>
      </c>
      <c r="D74" s="31">
        <v>57.45</v>
      </c>
      <c r="E74" s="31" t="s">
        <v>119</v>
      </c>
      <c r="F74" s="35">
        <f>9/20*100</f>
        <v>45</v>
      </c>
      <c r="G74" s="34" t="s">
        <v>120</v>
      </c>
      <c r="H74" s="28">
        <v>33.33</v>
      </c>
      <c r="I74" s="35"/>
      <c r="J74" s="73">
        <f t="shared" si="1"/>
        <v>45.26</v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</row>
    <row r="75" spans="1:29" ht="13.2" x14ac:dyDescent="0.25">
      <c r="A75" s="33">
        <v>230618</v>
      </c>
      <c r="B75" s="33" t="s">
        <v>187</v>
      </c>
      <c r="C75" s="34" t="s">
        <v>118</v>
      </c>
      <c r="D75" s="31">
        <v>10.64</v>
      </c>
      <c r="E75" s="31" t="s">
        <v>119</v>
      </c>
      <c r="F75" s="35">
        <f>2/20*100</f>
        <v>10</v>
      </c>
      <c r="G75" s="34" t="s">
        <v>120</v>
      </c>
      <c r="H75" s="28">
        <v>19.439999999999998</v>
      </c>
      <c r="I75" s="35"/>
      <c r="J75" s="73">
        <f t="shared" si="1"/>
        <v>13.36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</row>
    <row r="76" spans="1:29" ht="13.2" x14ac:dyDescent="0.25">
      <c r="A76" s="33">
        <v>230619</v>
      </c>
      <c r="B76" s="33" t="s">
        <v>188</v>
      </c>
      <c r="C76" s="34" t="s">
        <v>118</v>
      </c>
      <c r="D76" s="31">
        <v>48.94</v>
      </c>
      <c r="E76" s="31" t="s">
        <v>123</v>
      </c>
      <c r="F76" s="35" t="s">
        <v>123</v>
      </c>
      <c r="G76" s="34" t="s">
        <v>120</v>
      </c>
      <c r="H76" s="28">
        <v>36.11</v>
      </c>
      <c r="I76" s="35"/>
      <c r="J76" s="73">
        <f t="shared" si="1"/>
        <v>42.524999999999999</v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spans="1:29" ht="13.2" x14ac:dyDescent="0.25">
      <c r="A77" s="33">
        <v>230625</v>
      </c>
      <c r="B77" s="33" t="s">
        <v>189</v>
      </c>
      <c r="C77" s="34" t="s">
        <v>118</v>
      </c>
      <c r="D77" s="31">
        <v>51.06</v>
      </c>
      <c r="E77" s="31" t="s">
        <v>119</v>
      </c>
      <c r="F77" s="35">
        <f>9/20*100</f>
        <v>45</v>
      </c>
      <c r="G77" s="34" t="s">
        <v>120</v>
      </c>
      <c r="H77" s="28">
        <v>30.56</v>
      </c>
      <c r="I77" s="35"/>
      <c r="J77" s="73">
        <f t="shared" si="1"/>
        <v>42.206666666666671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</row>
    <row r="78" spans="1:29" ht="13.2" x14ac:dyDescent="0.25">
      <c r="A78" s="33">
        <v>230626</v>
      </c>
      <c r="B78" s="33" t="s">
        <v>190</v>
      </c>
      <c r="C78" s="34" t="s">
        <v>118</v>
      </c>
      <c r="D78" s="33">
        <v>0</v>
      </c>
      <c r="E78" s="31" t="s">
        <v>119</v>
      </c>
      <c r="F78" s="35">
        <v>0</v>
      </c>
      <c r="G78" s="34" t="s">
        <v>120</v>
      </c>
      <c r="H78" s="28">
        <v>0</v>
      </c>
      <c r="I78" s="35"/>
      <c r="J78" s="73">
        <f t="shared" si="1"/>
        <v>0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</row>
    <row r="79" spans="1:29" ht="13.2" x14ac:dyDescent="0.25">
      <c r="A79" s="33">
        <v>230627</v>
      </c>
      <c r="B79" s="33" t="s">
        <v>191</v>
      </c>
      <c r="C79" s="34" t="s">
        <v>118</v>
      </c>
      <c r="D79" s="31">
        <v>25.53</v>
      </c>
      <c r="E79" s="31" t="s">
        <v>119</v>
      </c>
      <c r="F79" s="35">
        <f>7/20*100</f>
        <v>35</v>
      </c>
      <c r="G79" s="34" t="s">
        <v>120</v>
      </c>
      <c r="H79" s="28">
        <v>25</v>
      </c>
      <c r="I79" s="35"/>
      <c r="J79" s="73">
        <f t="shared" si="1"/>
        <v>28.51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</row>
    <row r="80" spans="1:29" ht="13.2" x14ac:dyDescent="0.25">
      <c r="A80" s="33">
        <v>230628</v>
      </c>
      <c r="B80" s="33" t="s">
        <v>192</v>
      </c>
      <c r="C80" s="34" t="s">
        <v>118</v>
      </c>
      <c r="D80" s="33">
        <v>2.94</v>
      </c>
      <c r="E80" s="31" t="s">
        <v>119</v>
      </c>
      <c r="F80" s="35" t="s">
        <v>193</v>
      </c>
      <c r="G80" s="37" t="s">
        <v>120</v>
      </c>
      <c r="H80" s="28">
        <v>0</v>
      </c>
      <c r="I80" s="35"/>
      <c r="J80" s="73">
        <f t="shared" si="1"/>
        <v>1.47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</row>
    <row r="81" spans="1:29" ht="13.2" x14ac:dyDescent="0.25">
      <c r="A81" s="33">
        <v>230629</v>
      </c>
      <c r="B81" s="33" t="s">
        <v>194</v>
      </c>
      <c r="C81" s="34" t="s">
        <v>118</v>
      </c>
      <c r="D81" s="31">
        <v>31.91</v>
      </c>
      <c r="E81" s="31" t="s">
        <v>119</v>
      </c>
      <c r="F81" s="35">
        <f>2/20*100</f>
        <v>10</v>
      </c>
      <c r="G81" s="34" t="s">
        <v>120</v>
      </c>
      <c r="H81" s="28">
        <v>19.439999999999998</v>
      </c>
      <c r="I81" s="35"/>
      <c r="J81" s="73">
        <f t="shared" si="1"/>
        <v>20.45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</row>
    <row r="82" spans="1:29" ht="13.2" x14ac:dyDescent="0.25">
      <c r="A82" s="33">
        <v>230631</v>
      </c>
      <c r="B82" s="33" t="s">
        <v>195</v>
      </c>
      <c r="C82" s="34" t="s">
        <v>118</v>
      </c>
      <c r="D82" s="31">
        <v>38.299999999999997</v>
      </c>
      <c r="E82" s="31" t="s">
        <v>123</v>
      </c>
      <c r="F82" s="35" t="s">
        <v>123</v>
      </c>
      <c r="G82" s="34" t="s">
        <v>120</v>
      </c>
      <c r="H82" s="28">
        <v>25</v>
      </c>
      <c r="I82" s="35"/>
      <c r="J82" s="73">
        <f t="shared" si="1"/>
        <v>31.65</v>
      </c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</row>
    <row r="83" spans="1:29" ht="13.2" x14ac:dyDescent="0.25">
      <c r="A83" s="33">
        <v>230632</v>
      </c>
      <c r="B83" s="33" t="s">
        <v>196</v>
      </c>
      <c r="C83" s="34" t="s">
        <v>118</v>
      </c>
      <c r="D83" s="31">
        <v>40.43</v>
      </c>
      <c r="E83" s="31" t="s">
        <v>119</v>
      </c>
      <c r="F83" s="35">
        <f>4/20*100</f>
        <v>20</v>
      </c>
      <c r="G83" s="34" t="s">
        <v>120</v>
      </c>
      <c r="H83" s="28">
        <v>19.439999999999998</v>
      </c>
      <c r="I83" s="35"/>
      <c r="J83" s="73">
        <f t="shared" si="1"/>
        <v>26.623333333333335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</row>
    <row r="84" spans="1:29" ht="13.2" x14ac:dyDescent="0.25">
      <c r="A84" s="33">
        <v>230633</v>
      </c>
      <c r="B84" s="33" t="s">
        <v>198</v>
      </c>
      <c r="C84" s="34" t="s">
        <v>118</v>
      </c>
      <c r="D84" s="31">
        <v>48.94</v>
      </c>
      <c r="E84" s="31" t="s">
        <v>123</v>
      </c>
      <c r="F84" s="35" t="s">
        <v>123</v>
      </c>
      <c r="G84" s="34" t="s">
        <v>120</v>
      </c>
      <c r="H84" s="28">
        <v>25</v>
      </c>
      <c r="I84" s="35"/>
      <c r="J84" s="73">
        <f t="shared" si="1"/>
        <v>36.97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</row>
    <row r="85" spans="1:29" ht="13.2" x14ac:dyDescent="0.25">
      <c r="A85" s="33">
        <v>230634</v>
      </c>
      <c r="B85" s="33" t="s">
        <v>197</v>
      </c>
      <c r="C85" s="34" t="s">
        <v>118</v>
      </c>
      <c r="D85" s="31">
        <v>31.91</v>
      </c>
      <c r="E85" s="31" t="s">
        <v>119</v>
      </c>
      <c r="F85" s="35">
        <f>6/20*100</f>
        <v>30</v>
      </c>
      <c r="G85" s="34" t="s">
        <v>120</v>
      </c>
      <c r="H85" s="28">
        <v>19.439999999999998</v>
      </c>
      <c r="I85" s="35"/>
      <c r="J85" s="73">
        <f t="shared" si="1"/>
        <v>27.116666666666664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</row>
    <row r="86" spans="1:29" ht="13.2" x14ac:dyDescent="0.25">
      <c r="A86" s="33">
        <v>230635</v>
      </c>
      <c r="B86" s="33" t="s">
        <v>199</v>
      </c>
      <c r="C86" s="34" t="s">
        <v>118</v>
      </c>
      <c r="D86" s="31">
        <v>40.43</v>
      </c>
      <c r="E86" s="31" t="s">
        <v>119</v>
      </c>
      <c r="F86" s="35">
        <f>7/20*100</f>
        <v>35</v>
      </c>
      <c r="G86" s="34" t="s">
        <v>120</v>
      </c>
      <c r="H86" s="28">
        <v>44.440000000000005</v>
      </c>
      <c r="I86" s="35"/>
      <c r="J86" s="73">
        <f t="shared" si="1"/>
        <v>39.956666666666671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</row>
    <row r="87" spans="1:29" ht="13.2" x14ac:dyDescent="0.25">
      <c r="A87" s="33">
        <v>230637</v>
      </c>
      <c r="B87" s="33" t="s">
        <v>200</v>
      </c>
      <c r="C87" s="34" t="s">
        <v>118</v>
      </c>
      <c r="D87" s="31">
        <v>44.68</v>
      </c>
      <c r="E87" s="31" t="s">
        <v>123</v>
      </c>
      <c r="F87" s="35" t="s">
        <v>123</v>
      </c>
      <c r="G87" s="34" t="s">
        <v>120</v>
      </c>
      <c r="H87" s="28">
        <v>30.56</v>
      </c>
      <c r="I87" s="35"/>
      <c r="J87" s="73">
        <f t="shared" si="1"/>
        <v>37.619999999999997</v>
      </c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</row>
    <row r="88" spans="1:29" ht="13.2" x14ac:dyDescent="0.25">
      <c r="A88" s="33">
        <v>230640</v>
      </c>
      <c r="B88" s="33" t="s">
        <v>201</v>
      </c>
      <c r="C88" s="34" t="s">
        <v>118</v>
      </c>
      <c r="D88" s="31">
        <v>36.17</v>
      </c>
      <c r="E88" s="31" t="s">
        <v>119</v>
      </c>
      <c r="F88" s="35">
        <f>8/20*100</f>
        <v>40</v>
      </c>
      <c r="G88" s="34" t="s">
        <v>120</v>
      </c>
      <c r="H88" s="28">
        <v>27.779999999999998</v>
      </c>
      <c r="I88" s="35"/>
      <c r="J88" s="73">
        <f t="shared" si="1"/>
        <v>34.65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</row>
    <row r="89" spans="1:29" ht="13.2" x14ac:dyDescent="0.25">
      <c r="A89" s="33">
        <v>230641</v>
      </c>
      <c r="B89" s="33" t="s">
        <v>202</v>
      </c>
      <c r="C89" s="34" t="s">
        <v>118</v>
      </c>
      <c r="D89" s="31">
        <v>65.959999999999994</v>
      </c>
      <c r="E89" s="31" t="s">
        <v>119</v>
      </c>
      <c r="F89" s="35">
        <f>9/20*100</f>
        <v>45</v>
      </c>
      <c r="G89" s="34"/>
      <c r="H89" s="28">
        <v>0</v>
      </c>
      <c r="I89" s="35"/>
      <c r="J89" s="73">
        <f t="shared" si="1"/>
        <v>36.986666666666665</v>
      </c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</row>
    <row r="90" spans="1:29" ht="13.2" x14ac:dyDescent="0.25">
      <c r="A90" s="33">
        <v>230642</v>
      </c>
      <c r="B90" s="33" t="s">
        <v>203</v>
      </c>
      <c r="C90" s="34" t="s">
        <v>118</v>
      </c>
      <c r="D90" s="31">
        <v>0</v>
      </c>
      <c r="E90" s="31" t="s">
        <v>119</v>
      </c>
      <c r="F90" s="35">
        <v>0</v>
      </c>
      <c r="G90" s="34" t="s">
        <v>120</v>
      </c>
      <c r="H90" s="28">
        <v>5.56</v>
      </c>
      <c r="I90" s="35"/>
      <c r="J90" s="73">
        <f t="shared" si="1"/>
        <v>1.8533333333333333</v>
      </c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</row>
    <row r="91" spans="1:29" ht="13.2" x14ac:dyDescent="0.25">
      <c r="A91" s="33">
        <v>230644</v>
      </c>
      <c r="B91" s="33" t="s">
        <v>204</v>
      </c>
      <c r="C91" s="34" t="s">
        <v>118</v>
      </c>
      <c r="D91" s="31">
        <v>31.91</v>
      </c>
      <c r="E91" s="31" t="s">
        <v>119</v>
      </c>
      <c r="F91" s="35">
        <f>9/20*100</f>
        <v>45</v>
      </c>
      <c r="G91" s="34" t="s">
        <v>120</v>
      </c>
      <c r="H91" s="28">
        <v>19.439999999999998</v>
      </c>
      <c r="I91" s="35"/>
      <c r="J91" s="73">
        <f t="shared" si="1"/>
        <v>32.116666666666667</v>
      </c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</row>
    <row r="92" spans="1:29" ht="13.2" x14ac:dyDescent="0.25">
      <c r="A92" s="33">
        <v>230648</v>
      </c>
      <c r="B92" s="33" t="s">
        <v>205</v>
      </c>
      <c r="C92" s="34" t="s">
        <v>118</v>
      </c>
      <c r="D92" s="33">
        <v>32.35</v>
      </c>
      <c r="E92" s="31" t="s">
        <v>119</v>
      </c>
      <c r="F92" s="35">
        <v>39.130000000000003</v>
      </c>
      <c r="G92" s="37" t="s">
        <v>120</v>
      </c>
      <c r="H92" s="28">
        <v>0</v>
      </c>
      <c r="I92" s="35"/>
      <c r="J92" s="73">
        <f t="shared" si="1"/>
        <v>23.826666666666668</v>
      </c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</row>
    <row r="93" spans="1:29" ht="13.2" x14ac:dyDescent="0.25">
      <c r="A93" s="33">
        <v>230649</v>
      </c>
      <c r="B93" s="33" t="s">
        <v>206</v>
      </c>
      <c r="C93" s="34" t="s">
        <v>118</v>
      </c>
      <c r="D93" s="31">
        <v>26.086956520000001</v>
      </c>
      <c r="E93" s="31" t="s">
        <v>119</v>
      </c>
      <c r="F93" s="39">
        <f>7/20</f>
        <v>0.35</v>
      </c>
      <c r="G93" s="34" t="s">
        <v>120</v>
      </c>
      <c r="H93" s="28">
        <v>25</v>
      </c>
      <c r="I93" s="35"/>
      <c r="J93" s="73">
        <f t="shared" si="1"/>
        <v>17.145652173333335</v>
      </c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</row>
    <row r="94" spans="1:29" ht="13.2" x14ac:dyDescent="0.25">
      <c r="A94" s="33">
        <v>230652</v>
      </c>
      <c r="B94" s="33" t="s">
        <v>207</v>
      </c>
      <c r="C94" s="34" t="s">
        <v>118</v>
      </c>
      <c r="D94" s="31">
        <v>8.6956521739999992</v>
      </c>
      <c r="E94" s="31" t="s">
        <v>119</v>
      </c>
      <c r="F94" s="39">
        <f>2/20</f>
        <v>0.1</v>
      </c>
      <c r="G94" s="34" t="s">
        <v>120</v>
      </c>
      <c r="H94" s="28">
        <v>9.375</v>
      </c>
      <c r="I94" s="35"/>
      <c r="J94" s="73">
        <f t="shared" si="1"/>
        <v>6.0568840579999987</v>
      </c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</row>
    <row r="95" spans="1:29" ht="13.2" x14ac:dyDescent="0.25">
      <c r="A95" s="33">
        <v>230655</v>
      </c>
      <c r="B95" s="33" t="s">
        <v>208</v>
      </c>
      <c r="C95" s="38"/>
      <c r="D95" s="31"/>
      <c r="E95" s="31" t="s">
        <v>119</v>
      </c>
      <c r="F95" s="39">
        <f>7/20</f>
        <v>0.35</v>
      </c>
      <c r="G95" s="34" t="s">
        <v>120</v>
      </c>
      <c r="H95" s="28">
        <v>37.5</v>
      </c>
      <c r="I95" s="35"/>
      <c r="J95" s="73">
        <f t="shared" si="1"/>
        <v>18.925000000000001</v>
      </c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</row>
    <row r="96" spans="1:29" ht="13.2" x14ac:dyDescent="0.25">
      <c r="A96" s="33">
        <v>230657</v>
      </c>
      <c r="B96" s="33" t="s">
        <v>209</v>
      </c>
      <c r="C96" s="34" t="s">
        <v>118</v>
      </c>
      <c r="D96" s="33">
        <v>0</v>
      </c>
      <c r="E96" s="31" t="s">
        <v>119</v>
      </c>
      <c r="F96" s="35">
        <v>0</v>
      </c>
      <c r="G96" s="37" t="s">
        <v>120</v>
      </c>
      <c r="H96" s="28">
        <v>0</v>
      </c>
      <c r="I96" s="35"/>
      <c r="J96" s="73">
        <f t="shared" si="1"/>
        <v>0</v>
      </c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</row>
    <row r="97" spans="1:29" ht="13.2" x14ac:dyDescent="0.25">
      <c r="A97" s="33">
        <v>230659</v>
      </c>
      <c r="B97" s="33" t="s">
        <v>210</v>
      </c>
      <c r="C97" s="34" t="s">
        <v>118</v>
      </c>
      <c r="D97" s="33">
        <v>11.76</v>
      </c>
      <c r="E97" s="31" t="s">
        <v>119</v>
      </c>
      <c r="F97" s="35">
        <v>13.04</v>
      </c>
      <c r="G97" s="31"/>
      <c r="H97" s="28">
        <v>0</v>
      </c>
      <c r="I97" s="35"/>
      <c r="J97" s="73">
        <f t="shared" si="1"/>
        <v>8.2666666666666657</v>
      </c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</row>
    <row r="98" spans="1:29" ht="13.2" x14ac:dyDescent="0.25">
      <c r="A98" s="33">
        <v>230660</v>
      </c>
      <c r="B98" s="33" t="s">
        <v>211</v>
      </c>
      <c r="C98" s="34" t="s">
        <v>118</v>
      </c>
      <c r="D98" s="31">
        <v>30.434782609999999</v>
      </c>
      <c r="E98" s="31" t="s">
        <v>119</v>
      </c>
      <c r="F98" s="39">
        <f>5/20</f>
        <v>0.25</v>
      </c>
      <c r="G98" s="34" t="s">
        <v>120</v>
      </c>
      <c r="H98" s="28">
        <v>43.75</v>
      </c>
      <c r="I98" s="35"/>
      <c r="J98" s="73">
        <f t="shared" si="1"/>
        <v>24.811594203333332</v>
      </c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</row>
    <row r="99" spans="1:29" ht="13.2" x14ac:dyDescent="0.25">
      <c r="A99" s="33">
        <v>230663</v>
      </c>
      <c r="B99" s="33" t="s">
        <v>212</v>
      </c>
      <c r="C99" s="38"/>
      <c r="D99" s="31"/>
      <c r="E99" s="31" t="s">
        <v>119</v>
      </c>
      <c r="F99" s="39">
        <f>9/20</f>
        <v>0.45</v>
      </c>
      <c r="G99" s="34"/>
      <c r="H99" s="28">
        <v>0</v>
      </c>
      <c r="I99" s="35"/>
      <c r="J99" s="73">
        <f t="shared" si="1"/>
        <v>0.22500000000000001</v>
      </c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</row>
    <row r="100" spans="1:29" ht="13.2" x14ac:dyDescent="0.25">
      <c r="A100" s="33">
        <v>230664</v>
      </c>
      <c r="B100" s="33" t="s">
        <v>213</v>
      </c>
      <c r="C100" s="34" t="s">
        <v>118</v>
      </c>
      <c r="D100" s="33">
        <v>41.18</v>
      </c>
      <c r="E100" s="31" t="s">
        <v>119</v>
      </c>
      <c r="F100" s="35">
        <v>43.47</v>
      </c>
      <c r="G100" s="37" t="s">
        <v>120</v>
      </c>
      <c r="H100" s="28">
        <v>0</v>
      </c>
      <c r="I100" s="35"/>
      <c r="J100" s="73">
        <f t="shared" si="1"/>
        <v>28.216666666666669</v>
      </c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</row>
    <row r="101" spans="1:29" ht="13.2" x14ac:dyDescent="0.25">
      <c r="A101" s="33">
        <v>230665</v>
      </c>
      <c r="B101" s="33" t="s">
        <v>214</v>
      </c>
      <c r="C101" s="34" t="s">
        <v>118</v>
      </c>
      <c r="D101" s="31">
        <v>30.434782609999999</v>
      </c>
      <c r="E101" s="31" t="s">
        <v>119</v>
      </c>
      <c r="F101" s="39">
        <f>7/20</f>
        <v>0.35</v>
      </c>
      <c r="G101" s="34" t="s">
        <v>120</v>
      </c>
      <c r="H101" s="28">
        <v>18.75</v>
      </c>
      <c r="I101" s="35"/>
      <c r="J101" s="73">
        <f t="shared" si="1"/>
        <v>16.511594203333335</v>
      </c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</row>
    <row r="102" spans="1:29" ht="13.2" x14ac:dyDescent="0.25">
      <c r="A102" s="33">
        <v>230667</v>
      </c>
      <c r="B102" s="33" t="s">
        <v>215</v>
      </c>
      <c r="C102" s="34" t="s">
        <v>118</v>
      </c>
      <c r="D102" s="35">
        <v>13.043478260000001</v>
      </c>
      <c r="E102" s="31" t="s">
        <v>119</v>
      </c>
      <c r="F102" s="39">
        <f>1/20</f>
        <v>0.05</v>
      </c>
      <c r="G102" s="34" t="s">
        <v>120</v>
      </c>
      <c r="H102" s="28">
        <v>6.25</v>
      </c>
      <c r="I102" s="35"/>
      <c r="J102" s="73">
        <f t="shared" si="1"/>
        <v>6.4478260866666668</v>
      </c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</row>
    <row r="103" spans="1:29" ht="21" x14ac:dyDescent="0.55000000000000004">
      <c r="A103" s="33">
        <v>230668</v>
      </c>
      <c r="B103" s="67" t="s">
        <v>278</v>
      </c>
      <c r="D103" s="50"/>
      <c r="E103" s="31"/>
      <c r="F103" s="31"/>
      <c r="G103" s="31"/>
      <c r="H103" s="62"/>
      <c r="I103" s="35"/>
      <c r="J103" s="73" t="e">
        <f t="shared" si="1"/>
        <v>#DIV/0!</v>
      </c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</row>
    <row r="104" spans="1:29" ht="13.2" x14ac:dyDescent="0.25">
      <c r="A104" s="33">
        <v>230669</v>
      </c>
      <c r="B104" s="33" t="s">
        <v>216</v>
      </c>
      <c r="C104" s="34" t="s">
        <v>118</v>
      </c>
      <c r="D104" s="35">
        <v>26.086956520000001</v>
      </c>
      <c r="E104" s="31" t="s">
        <v>119</v>
      </c>
      <c r="F104" s="39">
        <f>4/20</f>
        <v>0.2</v>
      </c>
      <c r="G104" s="34" t="s">
        <v>120</v>
      </c>
      <c r="H104" s="28">
        <v>40.625</v>
      </c>
      <c r="I104" s="35"/>
      <c r="J104" s="73">
        <f t="shared" si="1"/>
        <v>22.303985506666667</v>
      </c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</row>
    <row r="105" spans="1:29" ht="21" x14ac:dyDescent="0.55000000000000004">
      <c r="A105" s="33">
        <v>230671</v>
      </c>
      <c r="B105" s="67" t="s">
        <v>216</v>
      </c>
      <c r="D105" s="50"/>
      <c r="E105" s="31"/>
      <c r="F105" s="31"/>
      <c r="G105" s="31"/>
      <c r="H105" s="62"/>
      <c r="I105" s="35"/>
      <c r="J105" s="73" t="e">
        <f t="shared" si="1"/>
        <v>#DIV/0!</v>
      </c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</row>
    <row r="106" spans="1:29" ht="13.2" x14ac:dyDescent="0.25">
      <c r="A106" s="33">
        <v>230672</v>
      </c>
      <c r="B106" s="33" t="s">
        <v>217</v>
      </c>
      <c r="C106" s="34" t="s">
        <v>118</v>
      </c>
      <c r="D106" s="35">
        <v>8.6956521739999992</v>
      </c>
      <c r="E106" s="31" t="s">
        <v>119</v>
      </c>
      <c r="F106" s="39">
        <f>1/20</f>
        <v>0.05</v>
      </c>
      <c r="G106" s="34" t="s">
        <v>120</v>
      </c>
      <c r="H106" s="28">
        <v>6.25</v>
      </c>
      <c r="I106" s="35"/>
      <c r="J106" s="73">
        <f t="shared" si="1"/>
        <v>4.9985507246666669</v>
      </c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</row>
    <row r="107" spans="1:29" ht="21" x14ac:dyDescent="0.55000000000000004">
      <c r="A107" s="33">
        <v>230673</v>
      </c>
      <c r="B107" s="67" t="s">
        <v>217</v>
      </c>
      <c r="D107" s="50"/>
      <c r="E107" s="31"/>
      <c r="F107" s="31"/>
      <c r="G107" s="31"/>
      <c r="H107" s="62"/>
      <c r="I107" s="35"/>
      <c r="J107" s="73" t="e">
        <f t="shared" si="1"/>
        <v>#DIV/0!</v>
      </c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</row>
    <row r="108" spans="1:29" ht="13.2" x14ac:dyDescent="0.25">
      <c r="A108" s="33">
        <v>230674</v>
      </c>
      <c r="B108" s="33" t="s">
        <v>218</v>
      </c>
      <c r="C108" s="38"/>
      <c r="D108" s="35"/>
      <c r="E108" s="31" t="s">
        <v>119</v>
      </c>
      <c r="F108" s="39">
        <f>8/20</f>
        <v>0.4</v>
      </c>
      <c r="G108" s="34" t="s">
        <v>120</v>
      </c>
      <c r="H108" s="28">
        <v>40.625</v>
      </c>
      <c r="I108" s="35"/>
      <c r="J108" s="73">
        <f t="shared" si="1"/>
        <v>20.512499999999999</v>
      </c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</row>
    <row r="109" spans="1:29" ht="13.2" x14ac:dyDescent="0.25">
      <c r="A109" s="33">
        <v>230675</v>
      </c>
      <c r="B109" s="33" t="s">
        <v>219</v>
      </c>
      <c r="C109" s="34" t="s">
        <v>118</v>
      </c>
      <c r="D109" s="69">
        <v>47.06</v>
      </c>
      <c r="E109" s="31" t="s">
        <v>119</v>
      </c>
      <c r="F109" s="35"/>
      <c r="G109" s="31"/>
      <c r="H109" s="28">
        <v>0</v>
      </c>
      <c r="I109" s="35"/>
      <c r="J109" s="73">
        <f t="shared" si="1"/>
        <v>23.53</v>
      </c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</row>
    <row r="110" spans="1:29" ht="13.2" x14ac:dyDescent="0.25">
      <c r="A110" s="33">
        <v>230676</v>
      </c>
      <c r="B110" s="33" t="s">
        <v>221</v>
      </c>
      <c r="C110" s="38"/>
      <c r="D110" s="35"/>
      <c r="E110" s="31" t="s">
        <v>119</v>
      </c>
      <c r="F110" s="39">
        <f>9/20</f>
        <v>0.45</v>
      </c>
      <c r="G110" s="34" t="s">
        <v>120</v>
      </c>
      <c r="H110" s="28">
        <v>43.75</v>
      </c>
      <c r="I110" s="35"/>
      <c r="J110" s="73">
        <f t="shared" si="1"/>
        <v>22.1</v>
      </c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</row>
    <row r="111" spans="1:29" ht="13.2" x14ac:dyDescent="0.25">
      <c r="A111" s="33">
        <v>230677</v>
      </c>
      <c r="B111" s="33" t="s">
        <v>222</v>
      </c>
      <c r="C111" s="34" t="s">
        <v>118</v>
      </c>
      <c r="D111" s="69">
        <v>29.41</v>
      </c>
      <c r="E111" s="31" t="s">
        <v>119</v>
      </c>
      <c r="F111" s="35">
        <v>39.130000000000003</v>
      </c>
      <c r="G111" s="37" t="s">
        <v>120</v>
      </c>
      <c r="H111" s="28">
        <v>22</v>
      </c>
      <c r="I111" s="35"/>
      <c r="J111" s="73">
        <f t="shared" si="1"/>
        <v>30.180000000000003</v>
      </c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</row>
    <row r="112" spans="1:29" ht="13.2" x14ac:dyDescent="0.25">
      <c r="A112" s="33">
        <v>230678</v>
      </c>
      <c r="B112" s="33" t="s">
        <v>223</v>
      </c>
      <c r="C112" s="34" t="s">
        <v>118</v>
      </c>
      <c r="D112" s="35">
        <v>26.086956520000001</v>
      </c>
      <c r="E112" s="31" t="s">
        <v>119</v>
      </c>
      <c r="F112" s="39">
        <f>4/20</f>
        <v>0.2</v>
      </c>
      <c r="G112" s="34" t="s">
        <v>120</v>
      </c>
      <c r="H112" s="28">
        <v>18.75</v>
      </c>
      <c r="I112" s="35"/>
      <c r="J112" s="73">
        <f t="shared" si="1"/>
        <v>15.012318840000001</v>
      </c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</row>
    <row r="113" spans="1:29" ht="13.2" x14ac:dyDescent="0.25">
      <c r="A113" s="33">
        <v>230680</v>
      </c>
      <c r="B113" s="33" t="s">
        <v>224</v>
      </c>
      <c r="C113" s="38"/>
      <c r="D113" s="35"/>
      <c r="E113" s="31" t="s">
        <v>123</v>
      </c>
      <c r="F113" s="39"/>
      <c r="G113" s="34" t="s">
        <v>120</v>
      </c>
      <c r="H113" s="28">
        <v>46.875</v>
      </c>
      <c r="I113" s="35"/>
      <c r="J113" s="73">
        <f t="shared" si="1"/>
        <v>46.875</v>
      </c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</row>
    <row r="114" spans="1:29" ht="13.2" x14ac:dyDescent="0.25">
      <c r="A114" s="33">
        <v>230681</v>
      </c>
      <c r="B114" s="33" t="s">
        <v>226</v>
      </c>
      <c r="C114" s="34" t="s">
        <v>118</v>
      </c>
      <c r="D114" s="35">
        <v>34.782608699999997</v>
      </c>
      <c r="E114" s="31" t="s">
        <v>119</v>
      </c>
      <c r="F114" s="39">
        <f>8/20</f>
        <v>0.4</v>
      </c>
      <c r="G114" s="34" t="s">
        <v>120</v>
      </c>
      <c r="H114" s="28">
        <v>37.5</v>
      </c>
      <c r="I114" s="35"/>
      <c r="J114" s="73">
        <f t="shared" si="1"/>
        <v>24.227536233333336</v>
      </c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</row>
    <row r="115" spans="1:29" ht="13.2" x14ac:dyDescent="0.25">
      <c r="A115" s="33">
        <v>230685</v>
      </c>
      <c r="B115" s="33" t="s">
        <v>227</v>
      </c>
      <c r="C115" s="34" t="s">
        <v>118</v>
      </c>
      <c r="D115" s="35">
        <v>34.782608699999997</v>
      </c>
      <c r="E115" s="31" t="s">
        <v>119</v>
      </c>
      <c r="F115" s="39">
        <f>6/24</f>
        <v>0.25</v>
      </c>
      <c r="G115" s="34" t="s">
        <v>120</v>
      </c>
      <c r="H115" s="28">
        <v>31.25</v>
      </c>
      <c r="I115" s="35"/>
      <c r="J115" s="73">
        <f t="shared" si="1"/>
        <v>22.094202899999999</v>
      </c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</row>
    <row r="116" spans="1:29" ht="13.2" x14ac:dyDescent="0.25">
      <c r="A116" s="33">
        <v>230688</v>
      </c>
      <c r="B116" s="33" t="s">
        <v>228</v>
      </c>
      <c r="C116" s="34" t="s">
        <v>118</v>
      </c>
      <c r="D116" s="70">
        <v>34.782608699999997</v>
      </c>
      <c r="E116" s="31" t="s">
        <v>123</v>
      </c>
      <c r="F116" s="39"/>
      <c r="G116" s="34" t="s">
        <v>120</v>
      </c>
      <c r="H116" s="28">
        <v>34.375</v>
      </c>
      <c r="I116" s="35"/>
      <c r="J116" s="73">
        <f t="shared" si="1"/>
        <v>34.578804349999999</v>
      </c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</row>
    <row r="117" spans="1:29" ht="13.2" x14ac:dyDescent="0.25">
      <c r="A117" s="33">
        <v>230693</v>
      </c>
      <c r="B117" s="33" t="s">
        <v>229</v>
      </c>
      <c r="C117" s="34" t="s">
        <v>118</v>
      </c>
      <c r="D117" s="69">
        <v>5.88</v>
      </c>
      <c r="E117" s="31" t="s">
        <v>119</v>
      </c>
      <c r="F117" s="35">
        <v>0</v>
      </c>
      <c r="G117" s="34" t="s">
        <v>120</v>
      </c>
      <c r="H117" s="28">
        <v>10</v>
      </c>
      <c r="I117" s="35"/>
      <c r="J117" s="73">
        <f t="shared" si="1"/>
        <v>5.293333333333333</v>
      </c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</row>
    <row r="118" spans="1:29" ht="13.2" x14ac:dyDescent="0.25">
      <c r="A118" s="33">
        <v>230694</v>
      </c>
      <c r="B118" s="33" t="s">
        <v>230</v>
      </c>
      <c r="C118" s="38"/>
      <c r="D118" s="35"/>
      <c r="E118" s="31" t="s">
        <v>123</v>
      </c>
      <c r="F118" s="39"/>
      <c r="G118" s="34" t="s">
        <v>120</v>
      </c>
      <c r="H118" s="28">
        <v>43.75</v>
      </c>
      <c r="I118" s="35"/>
      <c r="J118" s="73">
        <f t="shared" si="1"/>
        <v>43.75</v>
      </c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</row>
    <row r="119" spans="1:29" ht="13.2" x14ac:dyDescent="0.25">
      <c r="A119" s="33">
        <v>230695</v>
      </c>
      <c r="B119" s="33" t="s">
        <v>231</v>
      </c>
      <c r="C119" s="38"/>
      <c r="D119" s="35"/>
      <c r="E119" s="31" t="s">
        <v>119</v>
      </c>
      <c r="F119" s="39">
        <f>4/20</f>
        <v>0.2</v>
      </c>
      <c r="G119" s="34" t="s">
        <v>120</v>
      </c>
      <c r="H119" s="28">
        <v>21.875</v>
      </c>
      <c r="I119" s="35"/>
      <c r="J119" s="73">
        <f t="shared" si="1"/>
        <v>11.0375</v>
      </c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</row>
    <row r="120" spans="1:29" ht="13.2" x14ac:dyDescent="0.25">
      <c r="A120" s="33">
        <v>230698</v>
      </c>
      <c r="B120" s="33" t="s">
        <v>232</v>
      </c>
      <c r="C120" s="34" t="s">
        <v>118</v>
      </c>
      <c r="D120" s="69">
        <v>17.649999999999999</v>
      </c>
      <c r="E120" s="31" t="s">
        <v>119</v>
      </c>
      <c r="F120" s="35">
        <v>13.04</v>
      </c>
      <c r="G120" s="31"/>
      <c r="H120" s="28">
        <v>0</v>
      </c>
      <c r="I120" s="35"/>
      <c r="J120" s="73">
        <f t="shared" si="1"/>
        <v>10.229999999999999</v>
      </c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</row>
    <row r="121" spans="1:29" ht="13.2" x14ac:dyDescent="0.25">
      <c r="A121" s="33">
        <v>230699</v>
      </c>
      <c r="B121" s="33" t="s">
        <v>233</v>
      </c>
      <c r="C121" s="38"/>
      <c r="D121" s="35"/>
      <c r="E121" s="31" t="s">
        <v>123</v>
      </c>
      <c r="F121" s="39"/>
      <c r="G121" s="34" t="s">
        <v>120</v>
      </c>
      <c r="H121" s="28">
        <v>46.875</v>
      </c>
      <c r="I121" s="35"/>
      <c r="J121" s="73">
        <f t="shared" si="1"/>
        <v>46.875</v>
      </c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</row>
    <row r="122" spans="1:29" ht="13.2" x14ac:dyDescent="0.25">
      <c r="A122" s="33">
        <v>230700</v>
      </c>
      <c r="B122" s="33" t="s">
        <v>234</v>
      </c>
      <c r="C122" s="34" t="s">
        <v>118</v>
      </c>
      <c r="D122" s="70">
        <v>47.826086959999998</v>
      </c>
      <c r="E122" s="31" t="s">
        <v>119</v>
      </c>
      <c r="F122" s="39">
        <f>7/20</f>
        <v>0.35</v>
      </c>
      <c r="G122" s="34" t="s">
        <v>120</v>
      </c>
      <c r="H122" s="28">
        <v>31.25</v>
      </c>
      <c r="I122" s="35"/>
      <c r="J122" s="73">
        <f t="shared" si="1"/>
        <v>26.475362319999999</v>
      </c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</row>
    <row r="123" spans="1:29" ht="13.2" x14ac:dyDescent="0.25">
      <c r="A123" s="33">
        <v>230704</v>
      </c>
      <c r="B123" s="33" t="s">
        <v>235</v>
      </c>
      <c r="C123" s="34" t="s">
        <v>118</v>
      </c>
      <c r="D123" s="69">
        <v>32.35</v>
      </c>
      <c r="E123" s="31" t="s">
        <v>119</v>
      </c>
      <c r="F123" s="35">
        <v>30.43</v>
      </c>
      <c r="G123" s="31"/>
      <c r="H123" s="28">
        <v>0</v>
      </c>
      <c r="I123" s="35"/>
      <c r="J123" s="73">
        <f t="shared" si="1"/>
        <v>20.926666666666666</v>
      </c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</row>
    <row r="124" spans="1:29" ht="13.2" x14ac:dyDescent="0.25">
      <c r="A124" s="33">
        <v>230705</v>
      </c>
      <c r="B124" s="33" t="s">
        <v>236</v>
      </c>
      <c r="C124" s="34" t="s">
        <v>118</v>
      </c>
      <c r="D124" s="69">
        <v>47.06</v>
      </c>
      <c r="E124" s="31" t="s">
        <v>119</v>
      </c>
      <c r="F124" s="35" t="s">
        <v>220</v>
      </c>
      <c r="G124" s="31"/>
      <c r="H124" s="28">
        <v>0</v>
      </c>
      <c r="I124" s="35"/>
      <c r="J124" s="73">
        <f t="shared" si="1"/>
        <v>23.53</v>
      </c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</row>
    <row r="125" spans="1:29" ht="13.2" x14ac:dyDescent="0.25">
      <c r="A125" s="33">
        <v>230707</v>
      </c>
      <c r="B125" s="33" t="s">
        <v>237</v>
      </c>
      <c r="C125" s="34" t="s">
        <v>118</v>
      </c>
      <c r="D125" s="70">
        <v>0</v>
      </c>
      <c r="E125" s="31" t="s">
        <v>119</v>
      </c>
      <c r="F125" s="39">
        <v>0</v>
      </c>
      <c r="G125" s="34" t="s">
        <v>120</v>
      </c>
      <c r="H125" s="28">
        <v>0</v>
      </c>
      <c r="I125" s="35"/>
      <c r="J125" s="73">
        <f t="shared" si="1"/>
        <v>0</v>
      </c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</row>
    <row r="126" spans="1:29" ht="13.2" x14ac:dyDescent="0.25">
      <c r="A126" s="33">
        <v>230710</v>
      </c>
      <c r="B126" s="33" t="s">
        <v>238</v>
      </c>
      <c r="C126" s="34" t="s">
        <v>118</v>
      </c>
      <c r="D126" s="70">
        <v>34.782608699999997</v>
      </c>
      <c r="E126" s="31" t="s">
        <v>119</v>
      </c>
      <c r="F126" s="39">
        <f>5/20</f>
        <v>0.25</v>
      </c>
      <c r="G126" s="34" t="s">
        <v>120</v>
      </c>
      <c r="H126" s="28">
        <v>40.625</v>
      </c>
      <c r="I126" s="35"/>
      <c r="J126" s="73">
        <f t="shared" si="1"/>
        <v>25.219202899999999</v>
      </c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</row>
    <row r="127" spans="1:29" ht="13.2" x14ac:dyDescent="0.25">
      <c r="A127" s="33">
        <v>230714</v>
      </c>
      <c r="B127" s="33" t="s">
        <v>239</v>
      </c>
      <c r="C127" s="34" t="s">
        <v>118</v>
      </c>
      <c r="D127" s="70">
        <v>13.043478260000001</v>
      </c>
      <c r="E127" s="31" t="s">
        <v>119</v>
      </c>
      <c r="F127" s="39">
        <f>5/20</f>
        <v>0.25</v>
      </c>
      <c r="G127" s="34" t="s">
        <v>120</v>
      </c>
      <c r="H127" s="28">
        <v>18.75</v>
      </c>
      <c r="I127" s="35"/>
      <c r="J127" s="73">
        <f t="shared" si="1"/>
        <v>10.68115942</v>
      </c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</row>
    <row r="128" spans="1:29" ht="13.2" x14ac:dyDescent="0.25">
      <c r="A128" s="33">
        <v>230716</v>
      </c>
      <c r="B128" s="33" t="s">
        <v>240</v>
      </c>
      <c r="C128" s="38"/>
      <c r="D128" s="35"/>
      <c r="E128" s="31" t="s">
        <v>119</v>
      </c>
      <c r="F128" s="39">
        <f>9/20</f>
        <v>0.45</v>
      </c>
      <c r="G128" s="34"/>
      <c r="H128" s="28">
        <v>0</v>
      </c>
      <c r="I128" s="35"/>
      <c r="J128" s="73">
        <f t="shared" si="1"/>
        <v>0.22500000000000001</v>
      </c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</row>
    <row r="129" spans="1:29" ht="13.2" x14ac:dyDescent="0.25">
      <c r="A129" s="33">
        <v>230717</v>
      </c>
      <c r="B129" s="33" t="s">
        <v>241</v>
      </c>
      <c r="C129" s="38"/>
      <c r="D129" s="35"/>
      <c r="E129" s="31" t="s">
        <v>119</v>
      </c>
      <c r="F129" s="39">
        <f>9/20</f>
        <v>0.45</v>
      </c>
      <c r="G129" s="34" t="s">
        <v>120</v>
      </c>
      <c r="H129" s="28">
        <v>37.5</v>
      </c>
      <c r="I129" s="35"/>
      <c r="J129" s="73">
        <f t="shared" si="1"/>
        <v>18.975000000000001</v>
      </c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</row>
    <row r="130" spans="1:29" ht="13.2" x14ac:dyDescent="0.25">
      <c r="A130" s="33">
        <v>230718</v>
      </c>
      <c r="B130" s="33" t="s">
        <v>242</v>
      </c>
      <c r="C130" s="34" t="s">
        <v>118</v>
      </c>
      <c r="D130" s="70">
        <v>21.739130429999999</v>
      </c>
      <c r="E130" s="31" t="s">
        <v>119</v>
      </c>
      <c r="F130" s="39">
        <f>2/20</f>
        <v>0.1</v>
      </c>
      <c r="G130" s="34" t="s">
        <v>120</v>
      </c>
      <c r="H130" s="28">
        <v>18.75</v>
      </c>
      <c r="I130" s="35"/>
      <c r="J130" s="73">
        <f t="shared" si="1"/>
        <v>13.529710143333332</v>
      </c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</row>
    <row r="131" spans="1:29" ht="13.2" x14ac:dyDescent="0.25">
      <c r="A131" s="33">
        <v>230721</v>
      </c>
      <c r="B131" s="33" t="s">
        <v>243</v>
      </c>
      <c r="C131" s="34" t="s">
        <v>118</v>
      </c>
      <c r="D131" s="70">
        <v>47.826086959999998</v>
      </c>
      <c r="E131" s="31" t="s">
        <v>123</v>
      </c>
      <c r="F131" s="39" t="s">
        <v>225</v>
      </c>
      <c r="G131" s="34" t="s">
        <v>120</v>
      </c>
      <c r="H131" s="28">
        <v>31.25</v>
      </c>
      <c r="I131" s="35"/>
      <c r="J131" s="73">
        <f t="shared" si="1"/>
        <v>39.538043479999999</v>
      </c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</row>
    <row r="132" spans="1:29" ht="13.2" x14ac:dyDescent="0.25">
      <c r="A132" s="33">
        <v>230723</v>
      </c>
      <c r="B132" s="33" t="s">
        <v>244</v>
      </c>
      <c r="C132" s="34" t="s">
        <v>118</v>
      </c>
      <c r="D132" s="69">
        <v>26.47</v>
      </c>
      <c r="E132" s="31" t="s">
        <v>119</v>
      </c>
      <c r="F132" s="35">
        <v>34.78</v>
      </c>
      <c r="G132" s="31"/>
      <c r="H132" s="28">
        <v>0</v>
      </c>
      <c r="I132" s="35"/>
      <c r="J132" s="73">
        <f t="shared" si="1"/>
        <v>20.416666666666668</v>
      </c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</row>
    <row r="133" spans="1:29" ht="13.2" x14ac:dyDescent="0.25">
      <c r="A133" s="33">
        <v>230724</v>
      </c>
      <c r="B133" s="33" t="s">
        <v>245</v>
      </c>
      <c r="C133" s="34" t="s">
        <v>118</v>
      </c>
      <c r="D133" s="70">
        <v>30.434782609999999</v>
      </c>
      <c r="E133" s="31" t="s">
        <v>119</v>
      </c>
      <c r="F133" s="39">
        <f>8/20%</f>
        <v>40</v>
      </c>
      <c r="G133" s="34" t="s">
        <v>120</v>
      </c>
      <c r="H133" s="28">
        <v>46.875</v>
      </c>
      <c r="I133" s="35"/>
      <c r="J133" s="73">
        <f t="shared" si="1"/>
        <v>39.10326087</v>
      </c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</row>
    <row r="134" spans="1:29" ht="13.2" x14ac:dyDescent="0.25">
      <c r="A134" s="33">
        <v>230726</v>
      </c>
      <c r="B134" s="33" t="s">
        <v>246</v>
      </c>
      <c r="C134" s="38"/>
      <c r="D134" s="35"/>
      <c r="E134" s="31" t="s">
        <v>119</v>
      </c>
      <c r="F134" s="39">
        <f>9/20</f>
        <v>0.45</v>
      </c>
      <c r="G134" s="34" t="s">
        <v>120</v>
      </c>
      <c r="H134" s="28">
        <v>37.5</v>
      </c>
      <c r="I134" s="35"/>
      <c r="J134" s="73">
        <f t="shared" si="1"/>
        <v>18.975000000000001</v>
      </c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</row>
    <row r="135" spans="1:29" ht="13.2" x14ac:dyDescent="0.25">
      <c r="A135" s="33">
        <v>230728</v>
      </c>
      <c r="B135" s="33" t="s">
        <v>247</v>
      </c>
      <c r="C135" s="34" t="s">
        <v>118</v>
      </c>
      <c r="D135" s="70">
        <v>21.739130429999999</v>
      </c>
      <c r="E135" s="31" t="s">
        <v>119</v>
      </c>
      <c r="F135" s="39">
        <f>4/20</f>
        <v>0.2</v>
      </c>
      <c r="G135" s="34" t="s">
        <v>120</v>
      </c>
      <c r="H135" s="28">
        <v>12.5</v>
      </c>
      <c r="I135" s="35"/>
      <c r="J135" s="73">
        <f t="shared" si="1"/>
        <v>11.479710143333334</v>
      </c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</row>
    <row r="136" spans="1:29" ht="13.2" x14ac:dyDescent="0.25">
      <c r="A136" s="33">
        <v>230730</v>
      </c>
      <c r="B136" s="33" t="s">
        <v>248</v>
      </c>
      <c r="C136" s="34" t="s">
        <v>118</v>
      </c>
      <c r="D136" s="70">
        <v>30.434782609999999</v>
      </c>
      <c r="E136" s="31" t="s">
        <v>119</v>
      </c>
      <c r="F136" s="39">
        <f>2/20</f>
        <v>0.1</v>
      </c>
      <c r="G136" s="34"/>
      <c r="H136" s="28">
        <v>0</v>
      </c>
      <c r="I136" s="35"/>
      <c r="J136" s="73">
        <f t="shared" si="1"/>
        <v>10.178260870000001</v>
      </c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</row>
    <row r="137" spans="1:29" ht="13.2" x14ac:dyDescent="0.25">
      <c r="A137" s="33">
        <v>230737</v>
      </c>
      <c r="B137" s="33" t="s">
        <v>249</v>
      </c>
      <c r="C137" s="34" t="s">
        <v>118</v>
      </c>
      <c r="D137" s="70">
        <v>39.130434780000002</v>
      </c>
      <c r="E137" s="31" t="s">
        <v>119</v>
      </c>
      <c r="F137" s="39">
        <f>6/20</f>
        <v>0.3</v>
      </c>
      <c r="G137" s="34" t="s">
        <v>120</v>
      </c>
      <c r="H137" s="28">
        <v>31.25</v>
      </c>
      <c r="I137" s="35"/>
      <c r="J137" s="73">
        <f t="shared" ref="J137:J164" si="2">AVERAGE(H137,F137,D137)</f>
        <v>23.560144926666666</v>
      </c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</row>
    <row r="138" spans="1:29" ht="13.2" x14ac:dyDescent="0.25">
      <c r="A138" s="33">
        <v>230741</v>
      </c>
      <c r="B138" s="33" t="s">
        <v>250</v>
      </c>
      <c r="C138" s="34" t="s">
        <v>118</v>
      </c>
      <c r="D138" s="70">
        <v>0</v>
      </c>
      <c r="E138" s="31" t="s">
        <v>119</v>
      </c>
      <c r="F138" s="39">
        <v>0</v>
      </c>
      <c r="G138" s="34" t="s">
        <v>120</v>
      </c>
      <c r="H138" s="28">
        <v>0</v>
      </c>
      <c r="I138" s="35"/>
      <c r="J138" s="73">
        <f t="shared" si="2"/>
        <v>0</v>
      </c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</row>
    <row r="139" spans="1:29" ht="13.2" x14ac:dyDescent="0.25">
      <c r="A139" s="31">
        <v>230743</v>
      </c>
      <c r="B139" s="33" t="s">
        <v>251</v>
      </c>
      <c r="C139" s="34" t="s">
        <v>118</v>
      </c>
      <c r="D139" s="69">
        <v>41.18</v>
      </c>
      <c r="E139" s="31" t="s">
        <v>119</v>
      </c>
      <c r="F139" s="35">
        <v>34.78</v>
      </c>
      <c r="G139" s="31"/>
      <c r="H139" s="28">
        <v>0</v>
      </c>
      <c r="I139" s="35"/>
      <c r="J139" s="73">
        <f t="shared" si="2"/>
        <v>25.320000000000004</v>
      </c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</row>
    <row r="140" spans="1:29" ht="13.2" x14ac:dyDescent="0.25">
      <c r="A140" s="33"/>
      <c r="B140" s="33" t="s">
        <v>252</v>
      </c>
      <c r="C140" s="34" t="s">
        <v>118</v>
      </c>
      <c r="D140" s="70">
        <v>43.47826087</v>
      </c>
      <c r="E140" s="31" t="s">
        <v>119</v>
      </c>
      <c r="F140" s="39">
        <f>5/20</f>
        <v>0.25</v>
      </c>
      <c r="G140" s="34" t="s">
        <v>120</v>
      </c>
      <c r="H140" s="61">
        <v>37.5</v>
      </c>
      <c r="I140" s="35"/>
      <c r="J140" s="73">
        <f t="shared" si="2"/>
        <v>27.076086956666668</v>
      </c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</row>
    <row r="141" spans="1:29" ht="15.75" customHeight="1" x14ac:dyDescent="0.25">
      <c r="A141" s="40">
        <v>230649</v>
      </c>
      <c r="B141" s="59" t="s">
        <v>253</v>
      </c>
      <c r="C141" s="34" t="s">
        <v>118</v>
      </c>
      <c r="D141" s="70">
        <v>47.826086959999998</v>
      </c>
      <c r="E141" s="31" t="s">
        <v>123</v>
      </c>
      <c r="F141" s="39" t="s">
        <v>225</v>
      </c>
      <c r="G141" s="34" t="s">
        <v>120</v>
      </c>
      <c r="H141" s="61">
        <v>40.625</v>
      </c>
      <c r="I141" s="35"/>
      <c r="J141" s="73">
        <f t="shared" si="2"/>
        <v>44.225543479999999</v>
      </c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</row>
    <row r="142" spans="1:29" ht="15.75" customHeight="1" x14ac:dyDescent="0.25">
      <c r="A142" s="40">
        <v>230660</v>
      </c>
      <c r="B142" s="59" t="s">
        <v>254</v>
      </c>
      <c r="C142" s="34" t="s">
        <v>118</v>
      </c>
      <c r="D142" s="69">
        <v>11.76</v>
      </c>
      <c r="E142" s="31" t="s">
        <v>119</v>
      </c>
      <c r="F142" s="35">
        <v>8.69</v>
      </c>
      <c r="G142" s="31"/>
      <c r="H142" s="61">
        <v>0</v>
      </c>
      <c r="I142" s="35"/>
      <c r="J142" s="73">
        <f t="shared" si="2"/>
        <v>6.8166666666666664</v>
      </c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</row>
    <row r="143" spans="1:29" ht="15.75" customHeight="1" x14ac:dyDescent="0.25">
      <c r="A143" s="40">
        <v>230661</v>
      </c>
      <c r="B143" s="59" t="s">
        <v>255</v>
      </c>
      <c r="C143" s="34" t="s">
        <v>118</v>
      </c>
      <c r="D143" s="70">
        <v>34.782608699999997</v>
      </c>
      <c r="E143" s="31" t="s">
        <v>119</v>
      </c>
      <c r="F143" s="39">
        <f>7/20*100</f>
        <v>35</v>
      </c>
      <c r="G143" s="34"/>
      <c r="H143" s="61">
        <v>0</v>
      </c>
      <c r="I143" s="35"/>
      <c r="J143" s="73">
        <f t="shared" si="2"/>
        <v>23.260869566666667</v>
      </c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</row>
    <row r="144" spans="1:29" ht="15.75" customHeight="1" x14ac:dyDescent="0.25">
      <c r="A144" s="40">
        <v>230664</v>
      </c>
      <c r="B144" s="59" t="s">
        <v>256</v>
      </c>
      <c r="C144" s="34" t="s">
        <v>118</v>
      </c>
      <c r="D144" s="70">
        <v>4.3478260869999996</v>
      </c>
      <c r="E144" s="31" t="s">
        <v>119</v>
      </c>
      <c r="F144" s="39">
        <f>4/20</f>
        <v>0.2</v>
      </c>
      <c r="G144" s="34" t="s">
        <v>120</v>
      </c>
      <c r="H144" s="61">
        <v>6.25</v>
      </c>
      <c r="I144" s="35"/>
      <c r="J144" s="73">
        <f t="shared" si="2"/>
        <v>3.5992753623333336</v>
      </c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</row>
    <row r="145" spans="1:29" ht="15.75" customHeight="1" x14ac:dyDescent="0.25">
      <c r="A145" s="40">
        <v>230672</v>
      </c>
      <c r="B145" s="59" t="s">
        <v>257</v>
      </c>
      <c r="C145" s="38"/>
      <c r="D145" s="35"/>
      <c r="E145" s="31" t="s">
        <v>119</v>
      </c>
      <c r="F145" s="39">
        <f>5/20</f>
        <v>0.25</v>
      </c>
      <c r="G145" s="34"/>
      <c r="H145" s="61">
        <v>0</v>
      </c>
      <c r="I145" s="35"/>
      <c r="J145" s="73">
        <f t="shared" si="2"/>
        <v>0.125</v>
      </c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</row>
    <row r="146" spans="1:29" ht="15.75" customHeight="1" x14ac:dyDescent="0.25">
      <c r="A146" s="40">
        <v>230673</v>
      </c>
      <c r="B146" s="59" t="s">
        <v>258</v>
      </c>
      <c r="C146" s="34" t="s">
        <v>118</v>
      </c>
      <c r="D146" s="71">
        <v>30.434782609999999</v>
      </c>
      <c r="E146" s="31" t="s">
        <v>119</v>
      </c>
      <c r="F146" s="39">
        <f>8/20</f>
        <v>0.4</v>
      </c>
      <c r="G146" s="34" t="s">
        <v>120</v>
      </c>
      <c r="H146" s="61">
        <v>25</v>
      </c>
      <c r="I146" s="35"/>
      <c r="J146" s="73">
        <f t="shared" si="2"/>
        <v>18.611594203333333</v>
      </c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</row>
    <row r="147" spans="1:29" ht="15.75" customHeight="1" x14ac:dyDescent="0.25">
      <c r="A147" s="40">
        <v>230677</v>
      </c>
      <c r="B147" s="59" t="s">
        <v>259</v>
      </c>
      <c r="C147" s="38"/>
      <c r="D147" s="64"/>
      <c r="E147" s="62" t="s">
        <v>123</v>
      </c>
      <c r="F147" s="63" t="s">
        <v>225</v>
      </c>
      <c r="G147" s="65" t="s">
        <v>120</v>
      </c>
      <c r="H147" s="28">
        <v>43.75</v>
      </c>
      <c r="I147" s="35"/>
      <c r="J147" s="73">
        <f t="shared" si="2"/>
        <v>43.75</v>
      </c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</row>
    <row r="148" spans="1:29" ht="15.75" customHeight="1" x14ac:dyDescent="0.55000000000000004">
      <c r="A148" s="40">
        <v>230680</v>
      </c>
      <c r="B148" s="68" t="s">
        <v>279</v>
      </c>
      <c r="C148" s="34" t="s">
        <v>118</v>
      </c>
      <c r="D148" s="71">
        <v>47.826086959999998</v>
      </c>
      <c r="E148" s="28"/>
      <c r="F148" s="28"/>
      <c r="G148" s="28"/>
      <c r="H148" s="28"/>
      <c r="I148" s="35"/>
      <c r="J148" s="73">
        <f t="shared" si="2"/>
        <v>47.826086959999998</v>
      </c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</row>
    <row r="149" spans="1:29" ht="15.75" customHeight="1" x14ac:dyDescent="0.25">
      <c r="A149" s="40">
        <v>230685</v>
      </c>
      <c r="B149" s="59" t="s">
        <v>260</v>
      </c>
      <c r="C149" s="34" t="s">
        <v>118</v>
      </c>
      <c r="D149" s="71">
        <v>30.434782609999999</v>
      </c>
      <c r="E149" s="62" t="s">
        <v>119</v>
      </c>
      <c r="F149" s="63">
        <f>9/20</f>
        <v>0.45</v>
      </c>
      <c r="G149" s="65" t="s">
        <v>120</v>
      </c>
      <c r="H149" s="28">
        <v>37.5</v>
      </c>
      <c r="I149" s="35"/>
      <c r="J149" s="73">
        <f t="shared" si="2"/>
        <v>22.794927536666666</v>
      </c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</row>
    <row r="150" spans="1:29" ht="15.75" customHeight="1" x14ac:dyDescent="0.25">
      <c r="A150" s="40">
        <v>230688</v>
      </c>
      <c r="B150" s="59" t="s">
        <v>261</v>
      </c>
      <c r="C150" s="34" t="s">
        <v>118</v>
      </c>
      <c r="D150" s="71">
        <v>47.826086959999998</v>
      </c>
      <c r="E150" s="62" t="s">
        <v>123</v>
      </c>
      <c r="F150" s="63" t="s">
        <v>225</v>
      </c>
      <c r="G150" s="65" t="s">
        <v>120</v>
      </c>
      <c r="H150" s="28">
        <v>37.5</v>
      </c>
      <c r="I150" s="35"/>
      <c r="J150" s="73">
        <f t="shared" si="2"/>
        <v>42.663043479999999</v>
      </c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</row>
    <row r="151" spans="1:29" ht="15.75" customHeight="1" x14ac:dyDescent="0.25">
      <c r="A151" s="40">
        <v>230695</v>
      </c>
      <c r="B151" s="59" t="s">
        <v>262</v>
      </c>
      <c r="C151" s="38"/>
      <c r="D151" s="64"/>
      <c r="E151" s="62" t="s">
        <v>123</v>
      </c>
      <c r="F151" s="63" t="s">
        <v>225</v>
      </c>
      <c r="G151" s="65" t="s">
        <v>120</v>
      </c>
      <c r="H151" s="28">
        <v>37.5</v>
      </c>
      <c r="I151" s="35"/>
      <c r="J151" s="73">
        <f t="shared" si="2"/>
        <v>37.5</v>
      </c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</row>
    <row r="152" spans="1:29" ht="15.75" customHeight="1" x14ac:dyDescent="0.25">
      <c r="A152" s="40">
        <v>230698</v>
      </c>
      <c r="B152" s="59" t="s">
        <v>263</v>
      </c>
      <c r="C152" s="34" t="s">
        <v>118</v>
      </c>
      <c r="D152" s="71">
        <v>34.782608699999997</v>
      </c>
      <c r="E152" s="62" t="s">
        <v>119</v>
      </c>
      <c r="F152" s="63">
        <f>7/20*100</f>
        <v>35</v>
      </c>
      <c r="G152" s="65" t="s">
        <v>120</v>
      </c>
      <c r="H152" s="28">
        <v>34.375</v>
      </c>
      <c r="I152" s="35"/>
      <c r="J152" s="73">
        <f t="shared" si="2"/>
        <v>34.719202899999999</v>
      </c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</row>
    <row r="153" spans="1:29" ht="15.75" customHeight="1" x14ac:dyDescent="0.25">
      <c r="A153" s="40">
        <v>230702</v>
      </c>
      <c r="B153" s="59" t="s">
        <v>264</v>
      </c>
      <c r="C153" s="34" t="s">
        <v>118</v>
      </c>
      <c r="D153" s="71">
        <v>0</v>
      </c>
      <c r="E153" s="62" t="s">
        <v>119</v>
      </c>
      <c r="F153" s="63">
        <v>0</v>
      </c>
      <c r="G153" s="65" t="s">
        <v>120</v>
      </c>
      <c r="H153" s="28">
        <v>6.25</v>
      </c>
      <c r="I153" s="35"/>
      <c r="J153" s="73">
        <f t="shared" si="2"/>
        <v>2.0833333333333335</v>
      </c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</row>
    <row r="154" spans="1:29" ht="15.75" customHeight="1" x14ac:dyDescent="0.25">
      <c r="A154" s="40">
        <v>230705</v>
      </c>
      <c r="B154" s="59" t="s">
        <v>265</v>
      </c>
      <c r="C154" s="38"/>
      <c r="D154" s="64"/>
      <c r="E154" s="62" t="s">
        <v>119</v>
      </c>
      <c r="F154" s="63">
        <f>9/20</f>
        <v>0.45</v>
      </c>
      <c r="G154" s="65" t="s">
        <v>120</v>
      </c>
      <c r="H154" s="28">
        <v>34.375</v>
      </c>
      <c r="I154" s="35"/>
      <c r="J154" s="73">
        <f t="shared" si="2"/>
        <v>17.412500000000001</v>
      </c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</row>
    <row r="155" spans="1:29" ht="15.75" customHeight="1" x14ac:dyDescent="0.25">
      <c r="A155" s="40">
        <v>230709</v>
      </c>
      <c r="B155" s="59" t="s">
        <v>266</v>
      </c>
      <c r="C155" s="34" t="s">
        <v>118</v>
      </c>
      <c r="D155" s="72">
        <v>29.41</v>
      </c>
      <c r="E155" s="62" t="s">
        <v>119</v>
      </c>
      <c r="F155" s="64">
        <v>30.43</v>
      </c>
      <c r="G155" s="65" t="s">
        <v>120</v>
      </c>
      <c r="H155" s="28">
        <v>10</v>
      </c>
      <c r="I155" s="35"/>
      <c r="J155" s="73">
        <f t="shared" si="2"/>
        <v>23.28</v>
      </c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</row>
    <row r="156" spans="1:29" ht="15.75" customHeight="1" x14ac:dyDescent="0.25">
      <c r="A156" s="40">
        <v>230710</v>
      </c>
      <c r="B156" s="59" t="s">
        <v>267</v>
      </c>
      <c r="C156" s="34" t="s">
        <v>118</v>
      </c>
      <c r="D156" s="72">
        <v>20.59</v>
      </c>
      <c r="E156" s="62" t="s">
        <v>119</v>
      </c>
      <c r="F156" s="64">
        <v>30.43</v>
      </c>
      <c r="G156" s="65" t="s">
        <v>120</v>
      </c>
      <c r="H156" s="28">
        <v>0</v>
      </c>
      <c r="I156" s="35"/>
      <c r="J156" s="73">
        <f t="shared" si="2"/>
        <v>17.006666666666664</v>
      </c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</row>
    <row r="157" spans="1:29" ht="15.75" customHeight="1" x14ac:dyDescent="0.25">
      <c r="A157" s="40">
        <v>230714</v>
      </c>
      <c r="B157" s="59" t="s">
        <v>268</v>
      </c>
      <c r="C157" s="34" t="s">
        <v>118</v>
      </c>
      <c r="D157" s="71">
        <v>21.739130429999999</v>
      </c>
      <c r="E157" s="62" t="s">
        <v>119</v>
      </c>
      <c r="F157" s="63">
        <f>3/20</f>
        <v>0.15</v>
      </c>
      <c r="G157" s="65" t="s">
        <v>120</v>
      </c>
      <c r="H157" s="28">
        <v>15.625</v>
      </c>
      <c r="I157" s="35"/>
      <c r="J157" s="73">
        <f t="shared" si="2"/>
        <v>12.504710143333334</v>
      </c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</row>
    <row r="158" spans="1:29" ht="15.75" customHeight="1" x14ac:dyDescent="0.25">
      <c r="A158" s="40">
        <v>230717</v>
      </c>
      <c r="B158" s="59" t="s">
        <v>269</v>
      </c>
      <c r="C158" s="34" t="s">
        <v>118</v>
      </c>
      <c r="D158" s="71">
        <v>21.739130429999999</v>
      </c>
      <c r="E158" s="62" t="s">
        <v>119</v>
      </c>
      <c r="F158" s="63">
        <f>3/20</f>
        <v>0.15</v>
      </c>
      <c r="G158" s="65" t="s">
        <v>120</v>
      </c>
      <c r="H158" s="28">
        <v>25</v>
      </c>
      <c r="I158" s="35"/>
      <c r="J158" s="73">
        <f t="shared" si="2"/>
        <v>15.629710143333332</v>
      </c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</row>
    <row r="159" spans="1:29" ht="15.75" customHeight="1" x14ac:dyDescent="0.25">
      <c r="A159" s="40">
        <v>230720</v>
      </c>
      <c r="B159" s="59" t="s">
        <v>270</v>
      </c>
      <c r="C159" s="34" t="s">
        <v>118</v>
      </c>
      <c r="D159" s="71">
        <v>34.782608699999997</v>
      </c>
      <c r="E159" s="62" t="s">
        <v>119</v>
      </c>
      <c r="F159" s="63">
        <f>9/20</f>
        <v>0.45</v>
      </c>
      <c r="G159" s="65"/>
      <c r="H159" s="28">
        <v>0</v>
      </c>
      <c r="I159" s="35"/>
      <c r="J159" s="73">
        <f t="shared" si="2"/>
        <v>11.744202899999999</v>
      </c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</row>
    <row r="160" spans="1:29" ht="15.75" customHeight="1" x14ac:dyDescent="0.25">
      <c r="A160" s="40">
        <v>230723</v>
      </c>
      <c r="B160" s="59" t="s">
        <v>271</v>
      </c>
      <c r="C160" s="34" t="s">
        <v>118</v>
      </c>
      <c r="D160" s="72">
        <v>20.59</v>
      </c>
      <c r="E160" s="62" t="s">
        <v>119</v>
      </c>
      <c r="F160" s="64" t="s">
        <v>272</v>
      </c>
      <c r="G160" s="62"/>
      <c r="H160" s="28">
        <v>0</v>
      </c>
      <c r="I160" s="35"/>
      <c r="J160" s="73">
        <f t="shared" si="2"/>
        <v>10.295</v>
      </c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</row>
    <row r="161" spans="1:29" ht="15.75" customHeight="1" x14ac:dyDescent="0.25">
      <c r="A161" s="40">
        <v>230724</v>
      </c>
      <c r="B161" s="60" t="s">
        <v>273</v>
      </c>
      <c r="C161" s="31"/>
      <c r="D161" s="64"/>
      <c r="E161" s="62" t="s">
        <v>119</v>
      </c>
      <c r="F161" s="64"/>
      <c r="G161" s="65" t="s">
        <v>120</v>
      </c>
      <c r="H161" s="28">
        <v>0</v>
      </c>
      <c r="I161" s="35"/>
      <c r="J161" s="73">
        <f t="shared" si="2"/>
        <v>0</v>
      </c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</row>
    <row r="162" spans="1:29" ht="15.75" customHeight="1" x14ac:dyDescent="0.25">
      <c r="A162" s="40">
        <v>230729</v>
      </c>
      <c r="B162" s="59" t="s">
        <v>274</v>
      </c>
      <c r="C162" s="34" t="s">
        <v>118</v>
      </c>
      <c r="D162" s="72">
        <v>32.35</v>
      </c>
      <c r="E162" s="62" t="s">
        <v>119</v>
      </c>
      <c r="F162" s="64">
        <v>47.82</v>
      </c>
      <c r="G162" s="65" t="s">
        <v>120</v>
      </c>
      <c r="H162" s="28">
        <v>12</v>
      </c>
      <c r="I162" s="35"/>
      <c r="J162" s="73">
        <f t="shared" si="2"/>
        <v>30.723333333333333</v>
      </c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</row>
    <row r="163" spans="1:29" ht="15.75" customHeight="1" x14ac:dyDescent="0.25">
      <c r="A163" s="40">
        <v>230730</v>
      </c>
      <c r="B163" s="59" t="s">
        <v>275</v>
      </c>
      <c r="C163" s="34" t="s">
        <v>118</v>
      </c>
      <c r="D163" s="72">
        <v>32.35</v>
      </c>
      <c r="E163" s="62" t="s">
        <v>119</v>
      </c>
      <c r="F163" s="64">
        <v>34.78</v>
      </c>
      <c r="G163" s="62"/>
      <c r="H163" s="28">
        <v>0</v>
      </c>
      <c r="I163" s="35"/>
      <c r="J163" s="73">
        <f t="shared" si="2"/>
        <v>22.376666666666665</v>
      </c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</row>
    <row r="164" spans="1:29" ht="15.75" customHeight="1" x14ac:dyDescent="0.25">
      <c r="A164" s="40">
        <v>230735</v>
      </c>
      <c r="B164" s="60" t="s">
        <v>276</v>
      </c>
      <c r="C164" s="31"/>
      <c r="D164" s="62"/>
      <c r="E164" s="62"/>
      <c r="F164" s="64"/>
      <c r="G164" s="65" t="s">
        <v>120</v>
      </c>
      <c r="H164" s="28">
        <v>10</v>
      </c>
      <c r="I164" s="35"/>
      <c r="J164" s="73">
        <f t="shared" si="2"/>
        <v>10</v>
      </c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</row>
    <row r="165" spans="1:29" ht="13.2" x14ac:dyDescent="0.25">
      <c r="A165" s="29"/>
      <c r="B165" s="29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</row>
    <row r="166" spans="1:29" ht="13.2" x14ac:dyDescent="0.25">
      <c r="A166" s="29"/>
      <c r="B166" s="29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</row>
    <row r="167" spans="1:29" ht="13.2" x14ac:dyDescent="0.25">
      <c r="A167" s="29"/>
      <c r="B167" s="29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</row>
    <row r="168" spans="1:29" ht="13.2" x14ac:dyDescent="0.25">
      <c r="A168" s="29"/>
      <c r="B168" s="29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</row>
    <row r="169" spans="1:29" ht="13.2" x14ac:dyDescent="0.25">
      <c r="A169" s="29"/>
      <c r="B169" s="29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</row>
    <row r="170" spans="1:29" ht="13.2" x14ac:dyDescent="0.25">
      <c r="A170" s="29"/>
      <c r="B170" s="29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</row>
    <row r="171" spans="1:29" ht="13.2" x14ac:dyDescent="0.25">
      <c r="A171" s="29"/>
      <c r="B171" s="29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</row>
    <row r="172" spans="1:29" ht="13.2" x14ac:dyDescent="0.25">
      <c r="A172" s="29"/>
      <c r="B172" s="29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</row>
    <row r="173" spans="1:29" ht="13.2" x14ac:dyDescent="0.25">
      <c r="A173" s="29"/>
      <c r="B173" s="29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</row>
    <row r="174" spans="1:29" ht="13.2" x14ac:dyDescent="0.25">
      <c r="A174" s="29"/>
      <c r="B174" s="29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</row>
    <row r="175" spans="1:29" ht="13.2" x14ac:dyDescent="0.25">
      <c r="A175" s="29"/>
      <c r="B175" s="29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</row>
    <row r="176" spans="1:29" ht="13.2" x14ac:dyDescent="0.25">
      <c r="A176" s="29"/>
      <c r="B176" s="29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</row>
    <row r="177" spans="1:29" ht="13.2" x14ac:dyDescent="0.25">
      <c r="A177" s="29"/>
      <c r="B177" s="29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</row>
    <row r="178" spans="1:29" ht="13.2" x14ac:dyDescent="0.25">
      <c r="A178" s="29"/>
      <c r="B178" s="29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</row>
    <row r="179" spans="1:29" ht="13.2" x14ac:dyDescent="0.25">
      <c r="A179" s="29"/>
      <c r="B179" s="29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</row>
    <row r="180" spans="1:29" ht="13.2" x14ac:dyDescent="0.25">
      <c r="A180" s="29"/>
      <c r="B180" s="29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</row>
    <row r="181" spans="1:29" ht="13.2" x14ac:dyDescent="0.25">
      <c r="A181" s="29"/>
      <c r="B181" s="29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</row>
    <row r="182" spans="1:29" ht="13.2" x14ac:dyDescent="0.25">
      <c r="A182" s="29"/>
      <c r="B182" s="29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</row>
    <row r="183" spans="1:29" ht="13.2" x14ac:dyDescent="0.25">
      <c r="A183" s="29"/>
      <c r="B183" s="29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</row>
    <row r="184" spans="1:29" ht="13.2" x14ac:dyDescent="0.25">
      <c r="A184" s="29"/>
      <c r="B184" s="29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</row>
    <row r="185" spans="1:29" ht="13.2" x14ac:dyDescent="0.25">
      <c r="A185" s="29"/>
      <c r="B185" s="29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</row>
    <row r="186" spans="1:29" ht="13.2" x14ac:dyDescent="0.25">
      <c r="A186" s="29"/>
      <c r="B186" s="29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</row>
    <row r="187" spans="1:29" ht="13.2" x14ac:dyDescent="0.25">
      <c r="A187" s="29"/>
      <c r="B187" s="29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</row>
    <row r="188" spans="1:29" ht="13.2" x14ac:dyDescent="0.25">
      <c r="A188" s="29"/>
      <c r="B188" s="29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</row>
    <row r="189" spans="1:29" ht="13.2" x14ac:dyDescent="0.25">
      <c r="A189" s="29"/>
      <c r="B189" s="29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</row>
    <row r="190" spans="1:29" ht="13.2" x14ac:dyDescent="0.25">
      <c r="A190" s="29"/>
      <c r="B190" s="29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</row>
    <row r="191" spans="1:29" ht="13.2" x14ac:dyDescent="0.25">
      <c r="A191" s="29"/>
      <c r="B191" s="29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</row>
    <row r="192" spans="1:29" ht="13.2" x14ac:dyDescent="0.25">
      <c r="A192" s="29"/>
      <c r="B192" s="29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</row>
    <row r="193" spans="1:29" ht="13.2" x14ac:dyDescent="0.25">
      <c r="A193" s="29"/>
      <c r="B193" s="29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</row>
    <row r="194" spans="1:29" ht="13.2" x14ac:dyDescent="0.25">
      <c r="A194" s="29"/>
      <c r="B194" s="29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</row>
    <row r="195" spans="1:29" ht="13.2" x14ac:dyDescent="0.25">
      <c r="A195" s="29"/>
      <c r="B195" s="29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</row>
    <row r="196" spans="1:29" ht="13.2" x14ac:dyDescent="0.25">
      <c r="A196" s="29"/>
      <c r="B196" s="29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</row>
    <row r="197" spans="1:29" ht="13.2" x14ac:dyDescent="0.25">
      <c r="A197" s="29"/>
      <c r="B197" s="29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</row>
    <row r="198" spans="1:29" ht="13.2" x14ac:dyDescent="0.25">
      <c r="A198" s="29"/>
      <c r="B198" s="29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</row>
    <row r="199" spans="1:29" ht="13.2" x14ac:dyDescent="0.25">
      <c r="A199" s="29"/>
      <c r="B199" s="29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</row>
    <row r="200" spans="1:29" ht="13.2" x14ac:dyDescent="0.25">
      <c r="A200" s="29"/>
      <c r="B200" s="29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</row>
    <row r="201" spans="1:29" ht="13.2" x14ac:dyDescent="0.25">
      <c r="A201" s="29"/>
      <c r="B201" s="29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</row>
    <row r="202" spans="1:29" ht="13.2" x14ac:dyDescent="0.25">
      <c r="A202" s="29"/>
      <c r="B202" s="29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</row>
    <row r="203" spans="1:29" ht="13.2" x14ac:dyDescent="0.25">
      <c r="A203" s="29"/>
      <c r="B203" s="29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</row>
    <row r="204" spans="1:29" ht="13.2" x14ac:dyDescent="0.25">
      <c r="A204" s="29"/>
      <c r="B204" s="29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</row>
    <row r="205" spans="1:29" ht="13.2" x14ac:dyDescent="0.25">
      <c r="A205" s="29"/>
      <c r="B205" s="29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</row>
    <row r="206" spans="1:29" ht="13.2" x14ac:dyDescent="0.25">
      <c r="A206" s="29"/>
      <c r="B206" s="29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</row>
    <row r="207" spans="1:29" ht="13.2" x14ac:dyDescent="0.25">
      <c r="A207" s="29"/>
      <c r="B207" s="29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</row>
    <row r="208" spans="1:29" ht="13.2" x14ac:dyDescent="0.25">
      <c r="A208" s="29"/>
      <c r="B208" s="29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</row>
    <row r="209" spans="1:29" ht="13.2" x14ac:dyDescent="0.25">
      <c r="A209" s="29"/>
      <c r="B209" s="29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</row>
    <row r="210" spans="1:29" ht="13.2" x14ac:dyDescent="0.25">
      <c r="A210" s="29"/>
      <c r="B210" s="29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</row>
    <row r="211" spans="1:29" ht="13.2" x14ac:dyDescent="0.25">
      <c r="A211" s="29"/>
      <c r="B211" s="29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</row>
    <row r="212" spans="1:29" ht="13.2" x14ac:dyDescent="0.25">
      <c r="A212" s="29"/>
      <c r="B212" s="29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</row>
    <row r="213" spans="1:29" ht="13.2" x14ac:dyDescent="0.25">
      <c r="A213" s="29"/>
      <c r="B213" s="29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</row>
    <row r="214" spans="1:29" ht="13.2" x14ac:dyDescent="0.25">
      <c r="A214" s="29"/>
      <c r="B214" s="29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</row>
    <row r="215" spans="1:29" ht="13.2" x14ac:dyDescent="0.25">
      <c r="A215" s="29"/>
      <c r="B215" s="29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</row>
    <row r="216" spans="1:29" ht="13.2" x14ac:dyDescent="0.25">
      <c r="A216" s="29"/>
      <c r="B216" s="29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</row>
    <row r="217" spans="1:29" ht="13.2" x14ac:dyDescent="0.25">
      <c r="A217" s="29"/>
      <c r="B217" s="29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</row>
    <row r="218" spans="1:29" ht="13.2" x14ac:dyDescent="0.25">
      <c r="A218" s="29"/>
      <c r="B218" s="29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</row>
    <row r="219" spans="1:29" ht="13.2" x14ac:dyDescent="0.25">
      <c r="A219" s="29"/>
      <c r="B219" s="29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</row>
    <row r="220" spans="1:29" ht="13.2" x14ac:dyDescent="0.25">
      <c r="A220" s="29"/>
      <c r="B220" s="29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</row>
    <row r="221" spans="1:29" ht="13.2" x14ac:dyDescent="0.25">
      <c r="A221" s="29"/>
      <c r="B221" s="29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</row>
    <row r="222" spans="1:29" ht="13.2" x14ac:dyDescent="0.25">
      <c r="A222" s="29"/>
      <c r="B222" s="29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</row>
    <row r="223" spans="1:29" ht="13.2" x14ac:dyDescent="0.25">
      <c r="A223" s="29"/>
      <c r="B223" s="29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</row>
    <row r="224" spans="1:29" ht="13.2" x14ac:dyDescent="0.25">
      <c r="A224" s="29"/>
      <c r="B224" s="29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</row>
    <row r="225" spans="1:29" ht="13.2" x14ac:dyDescent="0.25">
      <c r="A225" s="29"/>
      <c r="B225" s="29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</row>
    <row r="226" spans="1:29" ht="13.2" x14ac:dyDescent="0.25">
      <c r="A226" s="29"/>
      <c r="B226" s="29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</row>
    <row r="227" spans="1:29" ht="13.2" x14ac:dyDescent="0.25">
      <c r="A227" s="29"/>
      <c r="B227" s="29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</row>
    <row r="228" spans="1:29" ht="13.2" x14ac:dyDescent="0.25">
      <c r="A228" s="29"/>
      <c r="B228" s="29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</row>
    <row r="229" spans="1:29" ht="13.2" x14ac:dyDescent="0.25">
      <c r="A229" s="29"/>
      <c r="B229" s="29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</row>
    <row r="230" spans="1:29" ht="13.2" x14ac:dyDescent="0.25">
      <c r="A230" s="29"/>
      <c r="B230" s="29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</row>
    <row r="231" spans="1:29" ht="13.2" x14ac:dyDescent="0.25">
      <c r="A231" s="29"/>
      <c r="B231" s="29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</row>
    <row r="232" spans="1:29" ht="13.2" x14ac:dyDescent="0.25">
      <c r="A232" s="29"/>
      <c r="B232" s="29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</row>
    <row r="233" spans="1:29" ht="13.2" x14ac:dyDescent="0.25">
      <c r="A233" s="29"/>
      <c r="B233" s="29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</row>
    <row r="234" spans="1:29" ht="13.2" x14ac:dyDescent="0.25">
      <c r="A234" s="29"/>
      <c r="B234" s="29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</row>
    <row r="235" spans="1:29" ht="13.2" x14ac:dyDescent="0.25">
      <c r="A235" s="29"/>
      <c r="B235" s="29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</row>
    <row r="236" spans="1:29" ht="13.2" x14ac:dyDescent="0.25">
      <c r="A236" s="29"/>
      <c r="B236" s="29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</row>
    <row r="237" spans="1:29" ht="13.2" x14ac:dyDescent="0.25">
      <c r="A237" s="29"/>
      <c r="B237" s="29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</row>
    <row r="238" spans="1:29" ht="13.2" x14ac:dyDescent="0.25">
      <c r="A238" s="29"/>
      <c r="B238" s="29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</row>
    <row r="239" spans="1:29" ht="13.2" x14ac:dyDescent="0.25">
      <c r="A239" s="29"/>
      <c r="B239" s="29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</row>
    <row r="240" spans="1:29" ht="13.2" x14ac:dyDescent="0.25">
      <c r="A240" s="29"/>
      <c r="B240" s="29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</row>
    <row r="241" spans="1:29" ht="13.2" x14ac:dyDescent="0.25">
      <c r="A241" s="29"/>
      <c r="B241" s="29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</row>
    <row r="242" spans="1:29" ht="13.2" x14ac:dyDescent="0.25">
      <c r="A242" s="29"/>
      <c r="B242" s="29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</row>
    <row r="243" spans="1:29" ht="13.2" x14ac:dyDescent="0.25">
      <c r="A243" s="29"/>
      <c r="B243" s="29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</row>
    <row r="244" spans="1:29" ht="13.2" x14ac:dyDescent="0.25">
      <c r="A244" s="29"/>
      <c r="B244" s="29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</row>
    <row r="245" spans="1:29" ht="13.2" x14ac:dyDescent="0.25">
      <c r="A245" s="29"/>
      <c r="B245" s="29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</row>
    <row r="246" spans="1:29" ht="13.2" x14ac:dyDescent="0.25">
      <c r="A246" s="29"/>
      <c r="B246" s="29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</row>
    <row r="247" spans="1:29" ht="13.2" x14ac:dyDescent="0.25">
      <c r="A247" s="29"/>
      <c r="B247" s="29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</row>
    <row r="248" spans="1:29" ht="13.2" x14ac:dyDescent="0.25">
      <c r="A248" s="29"/>
      <c r="B248" s="29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</row>
    <row r="249" spans="1:29" ht="13.2" x14ac:dyDescent="0.25">
      <c r="A249" s="29"/>
      <c r="B249" s="29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</row>
    <row r="250" spans="1:29" ht="13.2" x14ac:dyDescent="0.25">
      <c r="A250" s="29"/>
      <c r="B250" s="29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</row>
    <row r="251" spans="1:29" ht="13.2" x14ac:dyDescent="0.25">
      <c r="A251" s="29"/>
      <c r="B251" s="29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</row>
    <row r="252" spans="1:29" ht="13.2" x14ac:dyDescent="0.25">
      <c r="A252" s="29"/>
      <c r="B252" s="29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</row>
    <row r="253" spans="1:29" ht="13.2" x14ac:dyDescent="0.25">
      <c r="A253" s="29"/>
      <c r="B253" s="29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</row>
    <row r="254" spans="1:29" ht="13.2" x14ac:dyDescent="0.25">
      <c r="A254" s="29"/>
      <c r="B254" s="29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</row>
    <row r="255" spans="1:29" ht="13.2" x14ac:dyDescent="0.25">
      <c r="A255" s="29"/>
      <c r="B255" s="29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</row>
    <row r="256" spans="1:29" ht="13.2" x14ac:dyDescent="0.25">
      <c r="A256" s="29"/>
      <c r="B256" s="29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</row>
    <row r="257" spans="1:29" ht="13.2" x14ac:dyDescent="0.25">
      <c r="A257" s="29"/>
      <c r="B257" s="29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</row>
    <row r="258" spans="1:29" ht="13.2" x14ac:dyDescent="0.25">
      <c r="A258" s="29"/>
      <c r="B258" s="29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</row>
    <row r="259" spans="1:29" ht="13.2" x14ac:dyDescent="0.25">
      <c r="A259" s="29"/>
      <c r="B259" s="29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</row>
    <row r="260" spans="1:29" ht="13.2" x14ac:dyDescent="0.25">
      <c r="A260" s="29"/>
      <c r="B260" s="29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</row>
    <row r="261" spans="1:29" ht="13.2" x14ac:dyDescent="0.25">
      <c r="A261" s="29"/>
      <c r="B261" s="29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</row>
    <row r="262" spans="1:29" ht="13.2" x14ac:dyDescent="0.25">
      <c r="A262" s="29"/>
      <c r="B262" s="29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</row>
    <row r="263" spans="1:29" ht="13.2" x14ac:dyDescent="0.25">
      <c r="A263" s="29"/>
      <c r="B263" s="29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</row>
    <row r="264" spans="1:29" ht="13.2" x14ac:dyDescent="0.25">
      <c r="A264" s="29"/>
      <c r="B264" s="29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</row>
    <row r="265" spans="1:29" ht="13.2" x14ac:dyDescent="0.25">
      <c r="A265" s="29"/>
      <c r="B265" s="29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</row>
    <row r="266" spans="1:29" ht="13.2" x14ac:dyDescent="0.25">
      <c r="A266" s="29"/>
      <c r="B266" s="29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</row>
    <row r="267" spans="1:29" ht="13.2" x14ac:dyDescent="0.25">
      <c r="A267" s="29"/>
      <c r="B267" s="29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</row>
    <row r="268" spans="1:29" ht="13.2" x14ac:dyDescent="0.25">
      <c r="A268" s="29"/>
      <c r="B268" s="29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</row>
    <row r="269" spans="1:29" ht="13.2" x14ac:dyDescent="0.25">
      <c r="A269" s="29"/>
      <c r="B269" s="29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</row>
    <row r="270" spans="1:29" ht="13.2" x14ac:dyDescent="0.25">
      <c r="A270" s="29"/>
      <c r="B270" s="29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</row>
    <row r="271" spans="1:29" ht="13.2" x14ac:dyDescent="0.25">
      <c r="A271" s="29"/>
      <c r="B271" s="29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</row>
    <row r="272" spans="1:29" ht="13.2" x14ac:dyDescent="0.25">
      <c r="A272" s="29"/>
      <c r="B272" s="29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</row>
    <row r="273" spans="1:29" ht="13.2" x14ac:dyDescent="0.25">
      <c r="A273" s="29"/>
      <c r="B273" s="29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</row>
    <row r="274" spans="1:29" ht="13.2" x14ac:dyDescent="0.25">
      <c r="A274" s="29"/>
      <c r="B274" s="29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</row>
    <row r="275" spans="1:29" ht="13.2" x14ac:dyDescent="0.25">
      <c r="A275" s="29"/>
      <c r="B275" s="29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</row>
    <row r="276" spans="1:29" ht="13.2" x14ac:dyDescent="0.25">
      <c r="A276" s="29"/>
      <c r="B276" s="29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</row>
    <row r="277" spans="1:29" ht="13.2" x14ac:dyDescent="0.25">
      <c r="A277" s="29"/>
      <c r="B277" s="29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</row>
    <row r="278" spans="1:29" ht="13.2" x14ac:dyDescent="0.25">
      <c r="A278" s="29"/>
      <c r="B278" s="29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</row>
    <row r="279" spans="1:29" ht="13.2" x14ac:dyDescent="0.25">
      <c r="A279" s="29"/>
      <c r="B279" s="29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</row>
    <row r="280" spans="1:29" ht="13.2" x14ac:dyDescent="0.25">
      <c r="A280" s="29"/>
      <c r="B280" s="29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</row>
    <row r="281" spans="1:29" ht="13.2" x14ac:dyDescent="0.25">
      <c r="A281" s="29"/>
      <c r="B281" s="29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</row>
    <row r="282" spans="1:29" ht="13.2" x14ac:dyDescent="0.25">
      <c r="A282" s="29"/>
      <c r="B282" s="29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</row>
    <row r="283" spans="1:29" ht="13.2" x14ac:dyDescent="0.25">
      <c r="A283" s="29"/>
      <c r="B283" s="29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</row>
    <row r="284" spans="1:29" ht="13.2" x14ac:dyDescent="0.25">
      <c r="A284" s="29"/>
      <c r="B284" s="29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</row>
    <row r="285" spans="1:29" ht="13.2" x14ac:dyDescent="0.25">
      <c r="A285" s="29"/>
      <c r="B285" s="29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</row>
    <row r="286" spans="1:29" ht="13.2" x14ac:dyDescent="0.25">
      <c r="A286" s="29"/>
      <c r="B286" s="29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</row>
    <row r="287" spans="1:29" ht="13.2" x14ac:dyDescent="0.25">
      <c r="A287" s="29"/>
      <c r="B287" s="29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</row>
    <row r="288" spans="1:29" ht="13.2" x14ac:dyDescent="0.25">
      <c r="A288" s="29"/>
      <c r="B288" s="29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</row>
    <row r="289" spans="1:29" ht="13.2" x14ac:dyDescent="0.25">
      <c r="A289" s="29"/>
      <c r="B289" s="29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</row>
    <row r="290" spans="1:29" ht="13.2" x14ac:dyDescent="0.25">
      <c r="A290" s="29"/>
      <c r="B290" s="29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</row>
    <row r="291" spans="1:29" ht="13.2" x14ac:dyDescent="0.25">
      <c r="A291" s="29"/>
      <c r="B291" s="29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</row>
    <row r="292" spans="1:29" ht="13.2" x14ac:dyDescent="0.25">
      <c r="A292" s="29"/>
      <c r="B292" s="29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</row>
    <row r="293" spans="1:29" ht="13.2" x14ac:dyDescent="0.25">
      <c r="A293" s="29"/>
      <c r="B293" s="29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</row>
    <row r="294" spans="1:29" ht="13.2" x14ac:dyDescent="0.25">
      <c r="A294" s="29"/>
      <c r="B294" s="29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</row>
    <row r="295" spans="1:29" ht="13.2" x14ac:dyDescent="0.25">
      <c r="A295" s="29"/>
      <c r="B295" s="29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</row>
    <row r="296" spans="1:29" ht="13.2" x14ac:dyDescent="0.25">
      <c r="A296" s="29"/>
      <c r="B296" s="29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</row>
    <row r="297" spans="1:29" ht="13.2" x14ac:dyDescent="0.25">
      <c r="A297" s="29"/>
      <c r="B297" s="29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</row>
    <row r="298" spans="1:29" ht="13.2" x14ac:dyDescent="0.25">
      <c r="A298" s="29"/>
      <c r="B298" s="29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</row>
    <row r="299" spans="1:29" ht="13.2" x14ac:dyDescent="0.25">
      <c r="A299" s="29"/>
      <c r="B299" s="29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</row>
    <row r="300" spans="1:29" ht="13.2" x14ac:dyDescent="0.25">
      <c r="A300" s="29"/>
      <c r="B300" s="29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</row>
    <row r="301" spans="1:29" ht="13.2" x14ac:dyDescent="0.25">
      <c r="A301" s="29"/>
      <c r="B301" s="29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</row>
    <row r="302" spans="1:29" ht="13.2" x14ac:dyDescent="0.25">
      <c r="A302" s="29"/>
      <c r="B302" s="29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</row>
    <row r="303" spans="1:29" ht="13.2" x14ac:dyDescent="0.25">
      <c r="A303" s="29"/>
      <c r="B303" s="29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</row>
    <row r="304" spans="1:29" ht="13.2" x14ac:dyDescent="0.25">
      <c r="A304" s="29"/>
      <c r="B304" s="29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</row>
    <row r="305" spans="1:29" ht="13.2" x14ac:dyDescent="0.25">
      <c r="A305" s="29"/>
      <c r="B305" s="29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</row>
    <row r="306" spans="1:29" ht="13.2" x14ac:dyDescent="0.25">
      <c r="A306" s="29"/>
      <c r="B306" s="29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</row>
    <row r="307" spans="1:29" ht="13.2" x14ac:dyDescent="0.25">
      <c r="A307" s="29"/>
      <c r="B307" s="29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</row>
    <row r="308" spans="1:29" ht="13.2" x14ac:dyDescent="0.25">
      <c r="A308" s="29"/>
      <c r="B308" s="29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</row>
    <row r="309" spans="1:29" ht="13.2" x14ac:dyDescent="0.25">
      <c r="A309" s="29"/>
      <c r="B309" s="29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</row>
    <row r="310" spans="1:29" ht="13.2" x14ac:dyDescent="0.25">
      <c r="A310" s="29"/>
      <c r="B310" s="29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</row>
    <row r="311" spans="1:29" ht="13.2" x14ac:dyDescent="0.25">
      <c r="A311" s="29"/>
      <c r="B311" s="29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</row>
    <row r="312" spans="1:29" ht="13.2" x14ac:dyDescent="0.25">
      <c r="A312" s="29"/>
      <c r="B312" s="29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</row>
    <row r="313" spans="1:29" ht="13.2" x14ac:dyDescent="0.25">
      <c r="A313" s="29"/>
      <c r="B313" s="29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</row>
    <row r="314" spans="1:29" ht="13.2" x14ac:dyDescent="0.25">
      <c r="A314" s="29"/>
      <c r="B314" s="29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</row>
    <row r="315" spans="1:29" ht="13.2" x14ac:dyDescent="0.25">
      <c r="A315" s="29"/>
      <c r="B315" s="29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</row>
    <row r="316" spans="1:29" ht="13.2" x14ac:dyDescent="0.25">
      <c r="A316" s="29"/>
      <c r="B316" s="29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</row>
    <row r="317" spans="1:29" ht="13.2" x14ac:dyDescent="0.25">
      <c r="A317" s="29"/>
      <c r="B317" s="29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</row>
    <row r="318" spans="1:29" ht="13.2" x14ac:dyDescent="0.25">
      <c r="A318" s="29"/>
      <c r="B318" s="29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</row>
    <row r="319" spans="1:29" ht="13.2" x14ac:dyDescent="0.25">
      <c r="A319" s="29"/>
      <c r="B319" s="29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</row>
    <row r="320" spans="1:29" ht="13.2" x14ac:dyDescent="0.25">
      <c r="A320" s="29"/>
      <c r="B320" s="29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</row>
    <row r="321" spans="1:29" ht="13.2" x14ac:dyDescent="0.25">
      <c r="A321" s="29"/>
      <c r="B321" s="29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</row>
    <row r="322" spans="1:29" ht="13.2" x14ac:dyDescent="0.25">
      <c r="A322" s="29"/>
      <c r="B322" s="29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</row>
    <row r="323" spans="1:29" ht="13.2" x14ac:dyDescent="0.25">
      <c r="A323" s="29"/>
      <c r="B323" s="29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</row>
    <row r="324" spans="1:29" ht="13.2" x14ac:dyDescent="0.25">
      <c r="A324" s="29"/>
      <c r="B324" s="29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</row>
    <row r="325" spans="1:29" ht="13.2" x14ac:dyDescent="0.25">
      <c r="A325" s="29"/>
      <c r="B325" s="29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</row>
    <row r="326" spans="1:29" ht="13.2" x14ac:dyDescent="0.25">
      <c r="A326" s="29"/>
      <c r="B326" s="29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</row>
    <row r="327" spans="1:29" ht="13.2" x14ac:dyDescent="0.25">
      <c r="A327" s="29"/>
      <c r="B327" s="29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</row>
    <row r="328" spans="1:29" ht="13.2" x14ac:dyDescent="0.25">
      <c r="A328" s="29"/>
      <c r="B328" s="29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</row>
    <row r="329" spans="1:29" ht="13.2" x14ac:dyDescent="0.25">
      <c r="A329" s="29"/>
      <c r="B329" s="29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</row>
    <row r="330" spans="1:29" ht="13.2" x14ac:dyDescent="0.25">
      <c r="A330" s="29"/>
      <c r="B330" s="29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</row>
    <row r="331" spans="1:29" ht="13.2" x14ac:dyDescent="0.25">
      <c r="A331" s="29"/>
      <c r="B331" s="29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</row>
    <row r="332" spans="1:29" ht="13.2" x14ac:dyDescent="0.25">
      <c r="A332" s="29"/>
      <c r="B332" s="29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</row>
    <row r="333" spans="1:29" ht="13.2" x14ac:dyDescent="0.25">
      <c r="A333" s="29"/>
      <c r="B333" s="29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</row>
    <row r="334" spans="1:29" ht="13.2" x14ac:dyDescent="0.25">
      <c r="A334" s="29"/>
      <c r="B334" s="29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</row>
    <row r="335" spans="1:29" ht="13.2" x14ac:dyDescent="0.25">
      <c r="A335" s="29"/>
      <c r="B335" s="29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</row>
    <row r="336" spans="1:29" ht="13.2" x14ac:dyDescent="0.25">
      <c r="A336" s="29"/>
      <c r="B336" s="29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</row>
    <row r="337" spans="1:29" ht="13.2" x14ac:dyDescent="0.25">
      <c r="A337" s="29"/>
      <c r="B337" s="29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</row>
    <row r="338" spans="1:29" ht="13.2" x14ac:dyDescent="0.25">
      <c r="A338" s="29"/>
      <c r="B338" s="29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</row>
    <row r="339" spans="1:29" ht="13.2" x14ac:dyDescent="0.25">
      <c r="A339" s="29"/>
      <c r="B339" s="29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</row>
    <row r="340" spans="1:29" ht="13.2" x14ac:dyDescent="0.25">
      <c r="A340" s="29"/>
      <c r="B340" s="29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</row>
    <row r="341" spans="1:29" ht="13.2" x14ac:dyDescent="0.25">
      <c r="A341" s="29"/>
      <c r="B341" s="29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</row>
    <row r="342" spans="1:29" ht="13.2" x14ac:dyDescent="0.25">
      <c r="A342" s="29"/>
      <c r="B342" s="29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</row>
    <row r="343" spans="1:29" ht="13.2" x14ac:dyDescent="0.25">
      <c r="A343" s="29"/>
      <c r="B343" s="29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</row>
    <row r="344" spans="1:29" ht="13.2" x14ac:dyDescent="0.25">
      <c r="A344" s="29"/>
      <c r="B344" s="29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</row>
    <row r="345" spans="1:29" ht="13.2" x14ac:dyDescent="0.25">
      <c r="A345" s="29"/>
      <c r="B345" s="29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</row>
    <row r="346" spans="1:29" ht="13.2" x14ac:dyDescent="0.25">
      <c r="A346" s="29"/>
      <c r="B346" s="29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</row>
    <row r="347" spans="1:29" ht="13.2" x14ac:dyDescent="0.25">
      <c r="A347" s="29"/>
      <c r="B347" s="29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</row>
    <row r="348" spans="1:29" ht="13.2" x14ac:dyDescent="0.25">
      <c r="A348" s="29"/>
      <c r="B348" s="29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</row>
    <row r="349" spans="1:29" ht="13.2" x14ac:dyDescent="0.25">
      <c r="A349" s="29"/>
      <c r="B349" s="29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</row>
    <row r="350" spans="1:29" ht="13.2" x14ac:dyDescent="0.25">
      <c r="A350" s="29"/>
      <c r="B350" s="29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</row>
    <row r="351" spans="1:29" ht="13.2" x14ac:dyDescent="0.25">
      <c r="A351" s="29"/>
      <c r="B351" s="29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</row>
    <row r="352" spans="1:29" ht="13.2" x14ac:dyDescent="0.25">
      <c r="A352" s="29"/>
      <c r="B352" s="29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</row>
    <row r="353" spans="1:29" ht="13.2" x14ac:dyDescent="0.25">
      <c r="A353" s="29"/>
      <c r="B353" s="29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</row>
    <row r="354" spans="1:29" ht="13.2" x14ac:dyDescent="0.25">
      <c r="A354" s="29"/>
      <c r="B354" s="29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</row>
    <row r="355" spans="1:29" ht="13.2" x14ac:dyDescent="0.25">
      <c r="A355" s="29"/>
      <c r="B355" s="29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</row>
    <row r="356" spans="1:29" ht="13.2" x14ac:dyDescent="0.25">
      <c r="A356" s="29"/>
      <c r="B356" s="29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</row>
    <row r="357" spans="1:29" ht="13.2" x14ac:dyDescent="0.25">
      <c r="A357" s="29"/>
      <c r="B357" s="29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</row>
    <row r="358" spans="1:29" ht="13.2" x14ac:dyDescent="0.25">
      <c r="A358" s="29"/>
      <c r="B358" s="29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</row>
    <row r="359" spans="1:29" ht="13.2" x14ac:dyDescent="0.25">
      <c r="A359" s="29"/>
      <c r="B359" s="29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</row>
    <row r="360" spans="1:29" ht="13.2" x14ac:dyDescent="0.25">
      <c r="A360" s="29"/>
      <c r="B360" s="29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</row>
    <row r="361" spans="1:29" ht="13.2" x14ac:dyDescent="0.25">
      <c r="A361" s="29"/>
      <c r="B361" s="29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</row>
    <row r="362" spans="1:29" ht="13.2" x14ac:dyDescent="0.25">
      <c r="A362" s="29"/>
      <c r="B362" s="29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</row>
    <row r="363" spans="1:29" ht="13.2" x14ac:dyDescent="0.25">
      <c r="A363" s="29"/>
      <c r="B363" s="29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</row>
    <row r="364" spans="1:29" ht="13.2" x14ac:dyDescent="0.25">
      <c r="A364" s="29"/>
      <c r="B364" s="29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</row>
    <row r="365" spans="1:29" ht="13.2" x14ac:dyDescent="0.25">
      <c r="A365" s="29"/>
      <c r="B365" s="29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</row>
    <row r="366" spans="1:29" ht="13.2" x14ac:dyDescent="0.25">
      <c r="A366" s="29"/>
      <c r="B366" s="29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</row>
    <row r="367" spans="1:29" ht="13.2" x14ac:dyDescent="0.25">
      <c r="A367" s="29"/>
      <c r="B367" s="29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</row>
    <row r="368" spans="1:29" ht="13.2" x14ac:dyDescent="0.25">
      <c r="A368" s="29"/>
      <c r="B368" s="29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</row>
    <row r="369" spans="1:29" ht="13.2" x14ac:dyDescent="0.25">
      <c r="A369" s="29"/>
      <c r="B369" s="29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</row>
    <row r="370" spans="1:29" ht="13.2" x14ac:dyDescent="0.25">
      <c r="A370" s="29"/>
      <c r="B370" s="29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</row>
    <row r="371" spans="1:29" ht="13.2" x14ac:dyDescent="0.25">
      <c r="A371" s="29"/>
      <c r="B371" s="29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</row>
    <row r="372" spans="1:29" ht="13.2" x14ac:dyDescent="0.25">
      <c r="A372" s="29"/>
      <c r="B372" s="29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</row>
    <row r="373" spans="1:29" ht="13.2" x14ac:dyDescent="0.25">
      <c r="A373" s="29"/>
      <c r="B373" s="29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</row>
    <row r="374" spans="1:29" ht="13.2" x14ac:dyDescent="0.25">
      <c r="A374" s="29"/>
      <c r="B374" s="29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</row>
    <row r="375" spans="1:29" ht="13.2" x14ac:dyDescent="0.25">
      <c r="A375" s="29"/>
      <c r="B375" s="29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</row>
    <row r="376" spans="1:29" ht="13.2" x14ac:dyDescent="0.25">
      <c r="A376" s="29"/>
      <c r="B376" s="29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</row>
    <row r="377" spans="1:29" ht="13.2" x14ac:dyDescent="0.25">
      <c r="A377" s="29"/>
      <c r="B377" s="29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</row>
    <row r="378" spans="1:29" ht="13.2" x14ac:dyDescent="0.25">
      <c r="A378" s="29"/>
      <c r="B378" s="29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</row>
    <row r="379" spans="1:29" ht="13.2" x14ac:dyDescent="0.25">
      <c r="A379" s="29"/>
      <c r="B379" s="29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</row>
    <row r="380" spans="1:29" ht="13.2" x14ac:dyDescent="0.25">
      <c r="A380" s="29"/>
      <c r="B380" s="29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</row>
    <row r="381" spans="1:29" ht="13.2" x14ac:dyDescent="0.25">
      <c r="A381" s="29"/>
      <c r="B381" s="29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</row>
    <row r="382" spans="1:29" ht="13.2" x14ac:dyDescent="0.25">
      <c r="A382" s="29"/>
      <c r="B382" s="29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</row>
    <row r="383" spans="1:29" ht="13.2" x14ac:dyDescent="0.25">
      <c r="A383" s="29"/>
      <c r="B383" s="29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</row>
    <row r="384" spans="1:29" ht="13.2" x14ac:dyDescent="0.25">
      <c r="A384" s="29"/>
      <c r="B384" s="29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</row>
    <row r="385" spans="1:29" ht="13.2" x14ac:dyDescent="0.25">
      <c r="A385" s="29"/>
      <c r="B385" s="29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</row>
    <row r="386" spans="1:29" ht="13.2" x14ac:dyDescent="0.25">
      <c r="A386" s="29"/>
      <c r="B386" s="29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</row>
    <row r="387" spans="1:29" ht="13.2" x14ac:dyDescent="0.25">
      <c r="A387" s="29"/>
      <c r="B387" s="29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</row>
    <row r="388" spans="1:29" ht="13.2" x14ac:dyDescent="0.25">
      <c r="A388" s="29"/>
      <c r="B388" s="29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</row>
    <row r="389" spans="1:29" ht="13.2" x14ac:dyDescent="0.25">
      <c r="A389" s="29"/>
      <c r="B389" s="29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</row>
    <row r="390" spans="1:29" ht="13.2" x14ac:dyDescent="0.25">
      <c r="A390" s="29"/>
      <c r="B390" s="29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</row>
    <row r="391" spans="1:29" ht="13.2" x14ac:dyDescent="0.25">
      <c r="A391" s="29"/>
      <c r="B391" s="29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</row>
    <row r="392" spans="1:29" ht="13.2" x14ac:dyDescent="0.25">
      <c r="A392" s="29"/>
      <c r="B392" s="29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</row>
    <row r="393" spans="1:29" ht="13.2" x14ac:dyDescent="0.25">
      <c r="A393" s="29"/>
      <c r="B393" s="29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</row>
    <row r="394" spans="1:29" ht="13.2" x14ac:dyDescent="0.25">
      <c r="A394" s="29"/>
      <c r="B394" s="29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</row>
    <row r="395" spans="1:29" ht="13.2" x14ac:dyDescent="0.25">
      <c r="A395" s="29"/>
      <c r="B395" s="29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</row>
    <row r="396" spans="1:29" ht="13.2" x14ac:dyDescent="0.25">
      <c r="A396" s="29"/>
      <c r="B396" s="29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</row>
    <row r="397" spans="1:29" ht="13.2" x14ac:dyDescent="0.25">
      <c r="A397" s="29"/>
      <c r="B397" s="29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</row>
    <row r="398" spans="1:29" ht="13.2" x14ac:dyDescent="0.25">
      <c r="A398" s="29"/>
      <c r="B398" s="29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</row>
    <row r="399" spans="1:29" ht="13.2" x14ac:dyDescent="0.25">
      <c r="A399" s="29"/>
      <c r="B399" s="29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</row>
    <row r="400" spans="1:29" ht="13.2" x14ac:dyDescent="0.25">
      <c r="A400" s="29"/>
      <c r="B400" s="29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</row>
    <row r="401" spans="1:29" ht="13.2" x14ac:dyDescent="0.25">
      <c r="A401" s="29"/>
      <c r="B401" s="29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</row>
    <row r="402" spans="1:29" ht="13.2" x14ac:dyDescent="0.25">
      <c r="A402" s="29"/>
      <c r="B402" s="29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</row>
    <row r="403" spans="1:29" ht="13.2" x14ac:dyDescent="0.25">
      <c r="A403" s="29"/>
      <c r="B403" s="29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</row>
    <row r="404" spans="1:29" ht="13.2" x14ac:dyDescent="0.25">
      <c r="A404" s="29"/>
      <c r="B404" s="29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</row>
    <row r="405" spans="1:29" ht="13.2" x14ac:dyDescent="0.25">
      <c r="A405" s="29"/>
      <c r="B405" s="29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</row>
    <row r="406" spans="1:29" ht="13.2" x14ac:dyDescent="0.25">
      <c r="A406" s="29"/>
      <c r="B406" s="29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</row>
    <row r="407" spans="1:29" ht="13.2" x14ac:dyDescent="0.25">
      <c r="A407" s="29"/>
      <c r="B407" s="29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</row>
    <row r="408" spans="1:29" ht="13.2" x14ac:dyDescent="0.25">
      <c r="A408" s="29"/>
      <c r="B408" s="29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</row>
    <row r="409" spans="1:29" ht="13.2" x14ac:dyDescent="0.25">
      <c r="A409" s="29"/>
      <c r="B409" s="29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</row>
    <row r="410" spans="1:29" ht="13.2" x14ac:dyDescent="0.25">
      <c r="A410" s="29"/>
      <c r="B410" s="29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</row>
    <row r="411" spans="1:29" ht="13.2" x14ac:dyDescent="0.25">
      <c r="A411" s="29"/>
      <c r="B411" s="29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</row>
    <row r="412" spans="1:29" ht="13.2" x14ac:dyDescent="0.25">
      <c r="A412" s="29"/>
      <c r="B412" s="29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</row>
    <row r="413" spans="1:29" ht="13.2" x14ac:dyDescent="0.25">
      <c r="A413" s="29"/>
      <c r="B413" s="29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</row>
    <row r="414" spans="1:29" ht="13.2" x14ac:dyDescent="0.25">
      <c r="A414" s="29"/>
      <c r="B414" s="29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</row>
    <row r="415" spans="1:29" ht="13.2" x14ac:dyDescent="0.25">
      <c r="A415" s="29"/>
      <c r="B415" s="29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</row>
    <row r="416" spans="1:29" ht="13.2" x14ac:dyDescent="0.25">
      <c r="A416" s="29"/>
      <c r="B416" s="29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</row>
    <row r="417" spans="1:29" ht="13.2" x14ac:dyDescent="0.25">
      <c r="A417" s="29"/>
      <c r="B417" s="29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</row>
    <row r="418" spans="1:29" ht="13.2" x14ac:dyDescent="0.25">
      <c r="A418" s="29"/>
      <c r="B418" s="29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</row>
    <row r="419" spans="1:29" ht="13.2" x14ac:dyDescent="0.25">
      <c r="A419" s="29"/>
      <c r="B419" s="29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</row>
    <row r="420" spans="1:29" ht="13.2" x14ac:dyDescent="0.25">
      <c r="A420" s="29"/>
      <c r="B420" s="29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</row>
    <row r="421" spans="1:29" ht="13.2" x14ac:dyDescent="0.25">
      <c r="A421" s="29"/>
      <c r="B421" s="29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</row>
    <row r="422" spans="1:29" ht="13.2" x14ac:dyDescent="0.25">
      <c r="A422" s="29"/>
      <c r="B422" s="29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</row>
    <row r="423" spans="1:29" ht="13.2" x14ac:dyDescent="0.25">
      <c r="A423" s="29"/>
      <c r="B423" s="29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</row>
    <row r="424" spans="1:29" ht="13.2" x14ac:dyDescent="0.25">
      <c r="A424" s="29"/>
      <c r="B424" s="29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</row>
    <row r="425" spans="1:29" ht="13.2" x14ac:dyDescent="0.25">
      <c r="A425" s="29"/>
      <c r="B425" s="29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</row>
    <row r="426" spans="1:29" ht="13.2" x14ac:dyDescent="0.25">
      <c r="A426" s="29"/>
      <c r="B426" s="29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</row>
    <row r="427" spans="1:29" ht="13.2" x14ac:dyDescent="0.25">
      <c r="A427" s="29"/>
      <c r="B427" s="29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</row>
    <row r="428" spans="1:29" ht="13.2" x14ac:dyDescent="0.25">
      <c r="A428" s="29"/>
      <c r="B428" s="29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</row>
    <row r="429" spans="1:29" ht="13.2" x14ac:dyDescent="0.25">
      <c r="A429" s="29"/>
      <c r="B429" s="29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</row>
    <row r="430" spans="1:29" ht="13.2" x14ac:dyDescent="0.25">
      <c r="A430" s="29"/>
      <c r="B430" s="29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</row>
    <row r="431" spans="1:29" ht="13.2" x14ac:dyDescent="0.25">
      <c r="A431" s="29"/>
      <c r="B431" s="29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</row>
    <row r="432" spans="1:29" ht="13.2" x14ac:dyDescent="0.25">
      <c r="A432" s="29"/>
      <c r="B432" s="29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</row>
    <row r="433" spans="1:29" ht="13.2" x14ac:dyDescent="0.25">
      <c r="A433" s="29"/>
      <c r="B433" s="29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</row>
    <row r="434" spans="1:29" ht="13.2" x14ac:dyDescent="0.25">
      <c r="A434" s="29"/>
      <c r="B434" s="29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</row>
    <row r="435" spans="1:29" ht="13.2" x14ac:dyDescent="0.25">
      <c r="A435" s="29"/>
      <c r="B435" s="29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</row>
    <row r="436" spans="1:29" ht="13.2" x14ac:dyDescent="0.25">
      <c r="A436" s="29"/>
      <c r="B436" s="29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</row>
    <row r="437" spans="1:29" ht="13.2" x14ac:dyDescent="0.25">
      <c r="A437" s="29"/>
      <c r="B437" s="29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</row>
    <row r="438" spans="1:29" ht="13.2" x14ac:dyDescent="0.25">
      <c r="A438" s="29"/>
      <c r="B438" s="29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</row>
    <row r="439" spans="1:29" ht="13.2" x14ac:dyDescent="0.25">
      <c r="A439" s="29"/>
      <c r="B439" s="29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</row>
    <row r="440" spans="1:29" ht="13.2" x14ac:dyDescent="0.25">
      <c r="A440" s="29"/>
      <c r="B440" s="29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</row>
    <row r="441" spans="1:29" ht="13.2" x14ac:dyDescent="0.25">
      <c r="A441" s="29"/>
      <c r="B441" s="29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</row>
    <row r="442" spans="1:29" ht="13.2" x14ac:dyDescent="0.25">
      <c r="A442" s="29"/>
      <c r="B442" s="29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</row>
    <row r="443" spans="1:29" ht="13.2" x14ac:dyDescent="0.25">
      <c r="A443" s="29"/>
      <c r="B443" s="29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</row>
    <row r="444" spans="1:29" ht="13.2" x14ac:dyDescent="0.25">
      <c r="A444" s="29"/>
      <c r="B444" s="29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</row>
    <row r="445" spans="1:29" ht="13.2" x14ac:dyDescent="0.25">
      <c r="A445" s="29"/>
      <c r="B445" s="29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</row>
    <row r="446" spans="1:29" ht="13.2" x14ac:dyDescent="0.25">
      <c r="A446" s="29"/>
      <c r="B446" s="29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</row>
    <row r="447" spans="1:29" ht="13.2" x14ac:dyDescent="0.25">
      <c r="A447" s="29"/>
      <c r="B447" s="29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</row>
    <row r="448" spans="1:29" ht="13.2" x14ac:dyDescent="0.25">
      <c r="A448" s="29"/>
      <c r="B448" s="29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</row>
    <row r="449" spans="1:29" ht="13.2" x14ac:dyDescent="0.25">
      <c r="A449" s="29"/>
      <c r="B449" s="29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</row>
    <row r="450" spans="1:29" ht="13.2" x14ac:dyDescent="0.25">
      <c r="A450" s="29"/>
      <c r="B450" s="29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</row>
    <row r="451" spans="1:29" ht="13.2" x14ac:dyDescent="0.25">
      <c r="A451" s="29"/>
      <c r="B451" s="29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</row>
    <row r="452" spans="1:29" ht="13.2" x14ac:dyDescent="0.25">
      <c r="A452" s="29"/>
      <c r="B452" s="29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</row>
    <row r="453" spans="1:29" ht="13.2" x14ac:dyDescent="0.25">
      <c r="A453" s="29"/>
      <c r="B453" s="29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</row>
    <row r="454" spans="1:29" ht="13.2" x14ac:dyDescent="0.25">
      <c r="A454" s="29"/>
      <c r="B454" s="29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</row>
    <row r="455" spans="1:29" ht="13.2" x14ac:dyDescent="0.25">
      <c r="A455" s="29"/>
      <c r="B455" s="29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</row>
    <row r="456" spans="1:29" ht="13.2" x14ac:dyDescent="0.25">
      <c r="A456" s="29"/>
      <c r="B456" s="29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</row>
    <row r="457" spans="1:29" ht="13.2" x14ac:dyDescent="0.25">
      <c r="A457" s="29"/>
      <c r="B457" s="29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</row>
    <row r="458" spans="1:29" ht="13.2" x14ac:dyDescent="0.25">
      <c r="A458" s="29"/>
      <c r="B458" s="29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</row>
    <row r="459" spans="1:29" ht="13.2" x14ac:dyDescent="0.25">
      <c r="A459" s="29"/>
      <c r="B459" s="29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</row>
    <row r="460" spans="1:29" ht="13.2" x14ac:dyDescent="0.25">
      <c r="A460" s="29"/>
      <c r="B460" s="29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</row>
    <row r="461" spans="1:29" ht="13.2" x14ac:dyDescent="0.25">
      <c r="A461" s="29"/>
      <c r="B461" s="29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</row>
    <row r="462" spans="1:29" ht="13.2" x14ac:dyDescent="0.25">
      <c r="A462" s="29"/>
      <c r="B462" s="29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</row>
    <row r="463" spans="1:29" ht="13.2" x14ac:dyDescent="0.25">
      <c r="A463" s="29"/>
      <c r="B463" s="29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</row>
    <row r="464" spans="1:29" ht="13.2" x14ac:dyDescent="0.25">
      <c r="A464" s="29"/>
      <c r="B464" s="29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</row>
    <row r="465" spans="1:29" ht="13.2" x14ac:dyDescent="0.25">
      <c r="A465" s="29"/>
      <c r="B465" s="29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</row>
    <row r="466" spans="1:29" ht="13.2" x14ac:dyDescent="0.25">
      <c r="A466" s="29"/>
      <c r="B466" s="29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</row>
    <row r="467" spans="1:29" ht="13.2" x14ac:dyDescent="0.25">
      <c r="A467" s="29"/>
      <c r="B467" s="29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</row>
    <row r="468" spans="1:29" ht="13.2" x14ac:dyDescent="0.25">
      <c r="A468" s="29"/>
      <c r="B468" s="29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</row>
    <row r="469" spans="1:29" ht="13.2" x14ac:dyDescent="0.25">
      <c r="A469" s="29"/>
      <c r="B469" s="29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</row>
    <row r="470" spans="1:29" ht="13.2" x14ac:dyDescent="0.25">
      <c r="A470" s="29"/>
      <c r="B470" s="29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</row>
    <row r="471" spans="1:29" ht="13.2" x14ac:dyDescent="0.25">
      <c r="A471" s="29"/>
      <c r="B471" s="29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</row>
    <row r="472" spans="1:29" ht="13.2" x14ac:dyDescent="0.25">
      <c r="A472" s="29"/>
      <c r="B472" s="29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</row>
    <row r="473" spans="1:29" ht="13.2" x14ac:dyDescent="0.25">
      <c r="A473" s="29"/>
      <c r="B473" s="29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</row>
    <row r="474" spans="1:29" ht="13.2" x14ac:dyDescent="0.25">
      <c r="A474" s="29"/>
      <c r="B474" s="29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</row>
    <row r="475" spans="1:29" ht="13.2" x14ac:dyDescent="0.25">
      <c r="A475" s="29"/>
      <c r="B475" s="29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</row>
    <row r="476" spans="1:29" ht="13.2" x14ac:dyDescent="0.25">
      <c r="A476" s="29"/>
      <c r="B476" s="29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</row>
    <row r="477" spans="1:29" ht="13.2" x14ac:dyDescent="0.25">
      <c r="A477" s="29"/>
      <c r="B477" s="29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</row>
    <row r="478" spans="1:29" ht="13.2" x14ac:dyDescent="0.25">
      <c r="A478" s="29"/>
      <c r="B478" s="29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</row>
    <row r="479" spans="1:29" ht="13.2" x14ac:dyDescent="0.25">
      <c r="A479" s="29"/>
      <c r="B479" s="29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</row>
    <row r="480" spans="1:29" ht="13.2" x14ac:dyDescent="0.25">
      <c r="A480" s="29"/>
      <c r="B480" s="29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</row>
    <row r="481" spans="1:29" ht="13.2" x14ac:dyDescent="0.25">
      <c r="A481" s="29"/>
      <c r="B481" s="29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</row>
    <row r="482" spans="1:29" ht="13.2" x14ac:dyDescent="0.25">
      <c r="A482" s="29"/>
      <c r="B482" s="29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</row>
    <row r="483" spans="1:29" ht="13.2" x14ac:dyDescent="0.25">
      <c r="A483" s="29"/>
      <c r="B483" s="29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</row>
    <row r="484" spans="1:29" ht="13.2" x14ac:dyDescent="0.25">
      <c r="A484" s="29"/>
      <c r="B484" s="29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</row>
    <row r="485" spans="1:29" ht="13.2" x14ac:dyDescent="0.25">
      <c r="A485" s="29"/>
      <c r="B485" s="29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</row>
    <row r="486" spans="1:29" ht="13.2" x14ac:dyDescent="0.25">
      <c r="A486" s="29"/>
      <c r="B486" s="29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</row>
    <row r="487" spans="1:29" ht="13.2" x14ac:dyDescent="0.25">
      <c r="A487" s="29"/>
      <c r="B487" s="29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</row>
    <row r="488" spans="1:29" ht="13.2" x14ac:dyDescent="0.25">
      <c r="A488" s="29"/>
      <c r="B488" s="29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</row>
    <row r="489" spans="1:29" ht="13.2" x14ac:dyDescent="0.25">
      <c r="A489" s="29"/>
      <c r="B489" s="29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</row>
    <row r="490" spans="1:29" ht="13.2" x14ac:dyDescent="0.25">
      <c r="A490" s="29"/>
      <c r="B490" s="29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</row>
    <row r="491" spans="1:29" ht="13.2" x14ac:dyDescent="0.25">
      <c r="A491" s="29"/>
      <c r="B491" s="29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</row>
    <row r="492" spans="1:29" ht="13.2" x14ac:dyDescent="0.25">
      <c r="A492" s="29"/>
      <c r="B492" s="29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</row>
    <row r="493" spans="1:29" ht="13.2" x14ac:dyDescent="0.25">
      <c r="A493" s="29"/>
      <c r="B493" s="29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</row>
    <row r="494" spans="1:29" ht="13.2" x14ac:dyDescent="0.25">
      <c r="A494" s="29"/>
      <c r="B494" s="29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</row>
    <row r="495" spans="1:29" ht="13.2" x14ac:dyDescent="0.25">
      <c r="A495" s="29"/>
      <c r="B495" s="29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</row>
    <row r="496" spans="1:29" ht="13.2" x14ac:dyDescent="0.25">
      <c r="A496" s="29"/>
      <c r="B496" s="29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</row>
    <row r="497" spans="1:29" ht="13.2" x14ac:dyDescent="0.25">
      <c r="A497" s="29"/>
      <c r="B497" s="29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</row>
    <row r="498" spans="1:29" ht="13.2" x14ac:dyDescent="0.25">
      <c r="A498" s="29"/>
      <c r="B498" s="29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</row>
    <row r="499" spans="1:29" ht="13.2" x14ac:dyDescent="0.25">
      <c r="A499" s="29"/>
      <c r="B499" s="29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</row>
    <row r="500" spans="1:29" ht="13.2" x14ac:dyDescent="0.25">
      <c r="A500" s="29"/>
      <c r="B500" s="29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</row>
    <row r="501" spans="1:29" ht="13.2" x14ac:dyDescent="0.25">
      <c r="A501" s="29"/>
      <c r="B501" s="29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</row>
    <row r="502" spans="1:29" ht="13.2" x14ac:dyDescent="0.25">
      <c r="A502" s="29"/>
      <c r="B502" s="29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</row>
    <row r="503" spans="1:29" ht="13.2" x14ac:dyDescent="0.25">
      <c r="A503" s="29"/>
      <c r="B503" s="29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</row>
    <row r="504" spans="1:29" ht="13.2" x14ac:dyDescent="0.25">
      <c r="A504" s="29"/>
      <c r="B504" s="29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</row>
    <row r="505" spans="1:29" ht="13.2" x14ac:dyDescent="0.25">
      <c r="A505" s="29"/>
      <c r="B505" s="29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</row>
    <row r="506" spans="1:29" ht="13.2" x14ac:dyDescent="0.25">
      <c r="A506" s="29"/>
      <c r="B506" s="29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</row>
    <row r="507" spans="1:29" ht="13.2" x14ac:dyDescent="0.25">
      <c r="A507" s="29"/>
      <c r="B507" s="29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</row>
    <row r="508" spans="1:29" ht="13.2" x14ac:dyDescent="0.25">
      <c r="A508" s="29"/>
      <c r="B508" s="29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</row>
    <row r="509" spans="1:29" ht="13.2" x14ac:dyDescent="0.25">
      <c r="A509" s="29"/>
      <c r="B509" s="29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</row>
    <row r="510" spans="1:29" ht="13.2" x14ac:dyDescent="0.25">
      <c r="A510" s="29"/>
      <c r="B510" s="29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</row>
    <row r="511" spans="1:29" ht="13.2" x14ac:dyDescent="0.25">
      <c r="A511" s="29"/>
      <c r="B511" s="29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</row>
    <row r="512" spans="1:29" ht="13.2" x14ac:dyDescent="0.25">
      <c r="A512" s="29"/>
      <c r="B512" s="29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</row>
    <row r="513" spans="1:29" ht="13.2" x14ac:dyDescent="0.25">
      <c r="A513" s="29"/>
      <c r="B513" s="29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</row>
    <row r="514" spans="1:29" ht="13.2" x14ac:dyDescent="0.25">
      <c r="A514" s="29"/>
      <c r="B514" s="29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</row>
    <row r="515" spans="1:29" ht="13.2" x14ac:dyDescent="0.25">
      <c r="A515" s="29"/>
      <c r="B515" s="29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</row>
    <row r="516" spans="1:29" ht="13.2" x14ac:dyDescent="0.25">
      <c r="A516" s="29"/>
      <c r="B516" s="29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</row>
    <row r="517" spans="1:29" ht="13.2" x14ac:dyDescent="0.25">
      <c r="A517" s="29"/>
      <c r="B517" s="29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</row>
    <row r="518" spans="1:29" ht="13.2" x14ac:dyDescent="0.25">
      <c r="A518" s="29"/>
      <c r="B518" s="29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</row>
    <row r="519" spans="1:29" ht="13.2" x14ac:dyDescent="0.25">
      <c r="A519" s="29"/>
      <c r="B519" s="29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</row>
    <row r="520" spans="1:29" ht="13.2" x14ac:dyDescent="0.25">
      <c r="A520" s="29"/>
      <c r="B520" s="29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</row>
    <row r="521" spans="1:29" ht="13.2" x14ac:dyDescent="0.25">
      <c r="A521" s="29"/>
      <c r="B521" s="29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</row>
    <row r="522" spans="1:29" ht="13.2" x14ac:dyDescent="0.25">
      <c r="A522" s="29"/>
      <c r="B522" s="29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</row>
    <row r="523" spans="1:29" ht="13.2" x14ac:dyDescent="0.25">
      <c r="A523" s="29"/>
      <c r="B523" s="29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</row>
    <row r="524" spans="1:29" ht="13.2" x14ac:dyDescent="0.25">
      <c r="A524" s="29"/>
      <c r="B524" s="29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</row>
    <row r="525" spans="1:29" ht="13.2" x14ac:dyDescent="0.25">
      <c r="A525" s="29"/>
      <c r="B525" s="29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</row>
    <row r="526" spans="1:29" ht="13.2" x14ac:dyDescent="0.25">
      <c r="A526" s="29"/>
      <c r="B526" s="29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</row>
    <row r="527" spans="1:29" ht="13.2" x14ac:dyDescent="0.25">
      <c r="A527" s="29"/>
      <c r="B527" s="29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</row>
    <row r="528" spans="1:29" ht="13.2" x14ac:dyDescent="0.25">
      <c r="A528" s="29"/>
      <c r="B528" s="29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</row>
    <row r="529" spans="1:29" ht="13.2" x14ac:dyDescent="0.25">
      <c r="A529" s="29"/>
      <c r="B529" s="29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</row>
    <row r="530" spans="1:29" ht="13.2" x14ac:dyDescent="0.25">
      <c r="A530" s="29"/>
      <c r="B530" s="29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</row>
    <row r="531" spans="1:29" ht="13.2" x14ac:dyDescent="0.25">
      <c r="A531" s="29"/>
      <c r="B531" s="29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</row>
    <row r="532" spans="1:29" ht="13.2" x14ac:dyDescent="0.25">
      <c r="A532" s="29"/>
      <c r="B532" s="29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</row>
    <row r="533" spans="1:29" ht="13.2" x14ac:dyDescent="0.25">
      <c r="A533" s="29"/>
      <c r="B533" s="29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</row>
    <row r="534" spans="1:29" ht="13.2" x14ac:dyDescent="0.25">
      <c r="A534" s="29"/>
      <c r="B534" s="29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</row>
    <row r="535" spans="1:29" ht="13.2" x14ac:dyDescent="0.25">
      <c r="A535" s="29"/>
      <c r="B535" s="29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</row>
    <row r="536" spans="1:29" ht="13.2" x14ac:dyDescent="0.25">
      <c r="A536" s="29"/>
      <c r="B536" s="29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</row>
    <row r="537" spans="1:29" ht="13.2" x14ac:dyDescent="0.25">
      <c r="A537" s="29"/>
      <c r="B537" s="29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</row>
    <row r="538" spans="1:29" ht="13.2" x14ac:dyDescent="0.25">
      <c r="A538" s="29"/>
      <c r="B538" s="29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</row>
    <row r="539" spans="1:29" ht="13.2" x14ac:dyDescent="0.25">
      <c r="A539" s="29"/>
      <c r="B539" s="29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</row>
    <row r="540" spans="1:29" ht="13.2" x14ac:dyDescent="0.25">
      <c r="A540" s="29"/>
      <c r="B540" s="29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</row>
    <row r="541" spans="1:29" ht="13.2" x14ac:dyDescent="0.25">
      <c r="A541" s="29"/>
      <c r="B541" s="29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</row>
    <row r="542" spans="1:29" ht="13.2" x14ac:dyDescent="0.25">
      <c r="A542" s="29"/>
      <c r="B542" s="29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</row>
    <row r="543" spans="1:29" ht="13.2" x14ac:dyDescent="0.25">
      <c r="A543" s="29"/>
      <c r="B543" s="29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</row>
    <row r="544" spans="1:29" ht="13.2" x14ac:dyDescent="0.25">
      <c r="A544" s="29"/>
      <c r="B544" s="29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</row>
    <row r="545" spans="1:29" ht="13.2" x14ac:dyDescent="0.25">
      <c r="A545" s="29"/>
      <c r="B545" s="29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</row>
    <row r="546" spans="1:29" ht="13.2" x14ac:dyDescent="0.25">
      <c r="A546" s="29"/>
      <c r="B546" s="29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</row>
    <row r="547" spans="1:29" ht="13.2" x14ac:dyDescent="0.25">
      <c r="A547" s="29"/>
      <c r="B547" s="29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</row>
    <row r="548" spans="1:29" ht="13.2" x14ac:dyDescent="0.25">
      <c r="A548" s="29"/>
      <c r="B548" s="29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</row>
    <row r="549" spans="1:29" ht="13.2" x14ac:dyDescent="0.25">
      <c r="A549" s="29"/>
      <c r="B549" s="29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</row>
    <row r="550" spans="1:29" ht="13.2" x14ac:dyDescent="0.25">
      <c r="A550" s="29"/>
      <c r="B550" s="29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</row>
    <row r="551" spans="1:29" ht="13.2" x14ac:dyDescent="0.25">
      <c r="A551" s="29"/>
      <c r="B551" s="29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</row>
    <row r="552" spans="1:29" ht="13.2" x14ac:dyDescent="0.25">
      <c r="A552" s="29"/>
      <c r="B552" s="29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</row>
    <row r="553" spans="1:29" ht="13.2" x14ac:dyDescent="0.25">
      <c r="A553" s="29"/>
      <c r="B553" s="29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</row>
    <row r="554" spans="1:29" ht="13.2" x14ac:dyDescent="0.25">
      <c r="A554" s="29"/>
      <c r="B554" s="29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</row>
    <row r="555" spans="1:29" ht="13.2" x14ac:dyDescent="0.25">
      <c r="A555" s="29"/>
      <c r="B555" s="29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</row>
    <row r="556" spans="1:29" ht="13.2" x14ac:dyDescent="0.25">
      <c r="A556" s="29"/>
      <c r="B556" s="29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</row>
    <row r="557" spans="1:29" ht="13.2" x14ac:dyDescent="0.25">
      <c r="A557" s="29"/>
      <c r="B557" s="29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</row>
    <row r="558" spans="1:29" ht="13.2" x14ac:dyDescent="0.25">
      <c r="A558" s="29"/>
      <c r="B558" s="29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</row>
    <row r="559" spans="1:29" ht="13.2" x14ac:dyDescent="0.25">
      <c r="A559" s="29"/>
      <c r="B559" s="29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</row>
    <row r="560" spans="1:29" ht="13.2" x14ac:dyDescent="0.25">
      <c r="A560" s="29"/>
      <c r="B560" s="29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</row>
    <row r="561" spans="1:29" ht="13.2" x14ac:dyDescent="0.25">
      <c r="A561" s="29"/>
      <c r="B561" s="29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</row>
    <row r="562" spans="1:29" ht="13.2" x14ac:dyDescent="0.25">
      <c r="A562" s="29"/>
      <c r="B562" s="29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</row>
    <row r="563" spans="1:29" ht="13.2" x14ac:dyDescent="0.25">
      <c r="A563" s="29"/>
      <c r="B563" s="29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</row>
    <row r="564" spans="1:29" ht="13.2" x14ac:dyDescent="0.25">
      <c r="A564" s="29"/>
      <c r="B564" s="29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</row>
    <row r="565" spans="1:29" ht="13.2" x14ac:dyDescent="0.25">
      <c r="A565" s="29"/>
      <c r="B565" s="29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</row>
    <row r="566" spans="1:29" ht="13.2" x14ac:dyDescent="0.25">
      <c r="A566" s="29"/>
      <c r="B566" s="29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</row>
    <row r="567" spans="1:29" ht="13.2" x14ac:dyDescent="0.25">
      <c r="A567" s="29"/>
      <c r="B567" s="29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</row>
    <row r="568" spans="1:29" ht="13.2" x14ac:dyDescent="0.25">
      <c r="A568" s="29"/>
      <c r="B568" s="29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</row>
    <row r="569" spans="1:29" ht="13.2" x14ac:dyDescent="0.25">
      <c r="A569" s="29"/>
      <c r="B569" s="29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</row>
    <row r="570" spans="1:29" ht="13.2" x14ac:dyDescent="0.25">
      <c r="A570" s="29"/>
      <c r="B570" s="29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</row>
    <row r="571" spans="1:29" ht="13.2" x14ac:dyDescent="0.25">
      <c r="A571" s="29"/>
      <c r="B571" s="29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</row>
    <row r="572" spans="1:29" ht="13.2" x14ac:dyDescent="0.25">
      <c r="A572" s="29"/>
      <c r="B572" s="29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</row>
    <row r="573" spans="1:29" ht="13.2" x14ac:dyDescent="0.25">
      <c r="A573" s="29"/>
      <c r="B573" s="29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</row>
    <row r="574" spans="1:29" ht="13.2" x14ac:dyDescent="0.25">
      <c r="A574" s="29"/>
      <c r="B574" s="29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</row>
    <row r="575" spans="1:29" ht="13.2" x14ac:dyDescent="0.25">
      <c r="A575" s="29"/>
      <c r="B575" s="29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</row>
    <row r="576" spans="1:29" ht="13.2" x14ac:dyDescent="0.25">
      <c r="A576" s="29"/>
      <c r="B576" s="29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</row>
    <row r="577" spans="1:29" ht="13.2" x14ac:dyDescent="0.25">
      <c r="A577" s="29"/>
      <c r="B577" s="29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</row>
    <row r="578" spans="1:29" ht="13.2" x14ac:dyDescent="0.25">
      <c r="A578" s="29"/>
      <c r="B578" s="29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</row>
    <row r="579" spans="1:29" ht="13.2" x14ac:dyDescent="0.25">
      <c r="A579" s="29"/>
      <c r="B579" s="29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</row>
    <row r="580" spans="1:29" ht="13.2" x14ac:dyDescent="0.25">
      <c r="A580" s="29"/>
      <c r="B580" s="29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</row>
    <row r="581" spans="1:29" ht="13.2" x14ac:dyDescent="0.25">
      <c r="A581" s="29"/>
      <c r="B581" s="29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</row>
    <row r="582" spans="1:29" ht="13.2" x14ac:dyDescent="0.25">
      <c r="A582" s="29"/>
      <c r="B582" s="29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</row>
    <row r="583" spans="1:29" ht="13.2" x14ac:dyDescent="0.25">
      <c r="A583" s="29"/>
      <c r="B583" s="29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</row>
    <row r="584" spans="1:29" ht="13.2" x14ac:dyDescent="0.25">
      <c r="A584" s="29"/>
      <c r="B584" s="29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</row>
    <row r="585" spans="1:29" ht="13.2" x14ac:dyDescent="0.25">
      <c r="A585" s="29"/>
      <c r="B585" s="29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</row>
    <row r="586" spans="1:29" ht="13.2" x14ac:dyDescent="0.25">
      <c r="A586" s="29"/>
      <c r="B586" s="29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</row>
    <row r="587" spans="1:29" ht="13.2" x14ac:dyDescent="0.25">
      <c r="A587" s="29"/>
      <c r="B587" s="29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</row>
    <row r="588" spans="1:29" ht="13.2" x14ac:dyDescent="0.25">
      <c r="A588" s="29"/>
      <c r="B588" s="29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</row>
    <row r="589" spans="1:29" ht="13.2" x14ac:dyDescent="0.25">
      <c r="A589" s="29"/>
      <c r="B589" s="29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</row>
    <row r="590" spans="1:29" ht="13.2" x14ac:dyDescent="0.25">
      <c r="A590" s="29"/>
      <c r="B590" s="29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</row>
    <row r="591" spans="1:29" ht="13.2" x14ac:dyDescent="0.25">
      <c r="A591" s="29"/>
      <c r="B591" s="29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</row>
    <row r="592" spans="1:29" ht="13.2" x14ac:dyDescent="0.25">
      <c r="A592" s="29"/>
      <c r="B592" s="29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</row>
    <row r="593" spans="1:29" ht="13.2" x14ac:dyDescent="0.25">
      <c r="A593" s="29"/>
      <c r="B593" s="29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</row>
    <row r="594" spans="1:29" ht="13.2" x14ac:dyDescent="0.25">
      <c r="A594" s="29"/>
      <c r="B594" s="29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</row>
    <row r="595" spans="1:29" ht="13.2" x14ac:dyDescent="0.25">
      <c r="A595" s="29"/>
      <c r="B595" s="29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</row>
    <row r="596" spans="1:29" ht="13.2" x14ac:dyDescent="0.25">
      <c r="A596" s="29"/>
      <c r="B596" s="29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</row>
    <row r="597" spans="1:29" ht="13.2" x14ac:dyDescent="0.25">
      <c r="A597" s="29"/>
      <c r="B597" s="29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</row>
    <row r="598" spans="1:29" ht="13.2" x14ac:dyDescent="0.25">
      <c r="A598" s="29"/>
      <c r="B598" s="29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</row>
    <row r="599" spans="1:29" ht="13.2" x14ac:dyDescent="0.25">
      <c r="A599" s="29"/>
      <c r="B599" s="29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</row>
    <row r="600" spans="1:29" ht="13.2" x14ac:dyDescent="0.25">
      <c r="A600" s="29"/>
      <c r="B600" s="29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</row>
    <row r="601" spans="1:29" ht="13.2" x14ac:dyDescent="0.25">
      <c r="A601" s="29"/>
      <c r="B601" s="29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</row>
    <row r="602" spans="1:29" ht="13.2" x14ac:dyDescent="0.25">
      <c r="A602" s="29"/>
      <c r="B602" s="29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</row>
    <row r="603" spans="1:29" ht="13.2" x14ac:dyDescent="0.25">
      <c r="A603" s="29"/>
      <c r="B603" s="29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</row>
    <row r="604" spans="1:29" ht="13.2" x14ac:dyDescent="0.25">
      <c r="A604" s="29"/>
      <c r="B604" s="29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</row>
    <row r="605" spans="1:29" ht="13.2" x14ac:dyDescent="0.25">
      <c r="A605" s="29"/>
      <c r="B605" s="29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</row>
    <row r="606" spans="1:29" ht="13.2" x14ac:dyDescent="0.25">
      <c r="A606" s="29"/>
      <c r="B606" s="29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</row>
    <row r="607" spans="1:29" ht="13.2" x14ac:dyDescent="0.25">
      <c r="A607" s="29"/>
      <c r="B607" s="29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</row>
    <row r="608" spans="1:29" ht="13.2" x14ac:dyDescent="0.25">
      <c r="A608" s="29"/>
      <c r="B608" s="29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</row>
    <row r="609" spans="1:29" ht="13.2" x14ac:dyDescent="0.25">
      <c r="A609" s="29"/>
      <c r="B609" s="29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</row>
    <row r="610" spans="1:29" ht="13.2" x14ac:dyDescent="0.25">
      <c r="A610" s="29"/>
      <c r="B610" s="29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</row>
    <row r="611" spans="1:29" ht="13.2" x14ac:dyDescent="0.25">
      <c r="A611" s="29"/>
      <c r="B611" s="29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</row>
    <row r="612" spans="1:29" ht="13.2" x14ac:dyDescent="0.25">
      <c r="A612" s="29"/>
      <c r="B612" s="29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</row>
    <row r="613" spans="1:29" ht="13.2" x14ac:dyDescent="0.25">
      <c r="A613" s="29"/>
      <c r="B613" s="29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</row>
    <row r="614" spans="1:29" ht="13.2" x14ac:dyDescent="0.25">
      <c r="A614" s="29"/>
      <c r="B614" s="29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</row>
    <row r="615" spans="1:29" ht="13.2" x14ac:dyDescent="0.25">
      <c r="A615" s="29"/>
      <c r="B615" s="29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</row>
    <row r="616" spans="1:29" ht="13.2" x14ac:dyDescent="0.25">
      <c r="A616" s="29"/>
      <c r="B616" s="29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</row>
    <row r="617" spans="1:29" ht="13.2" x14ac:dyDescent="0.25">
      <c r="A617" s="29"/>
      <c r="B617" s="29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</row>
    <row r="618" spans="1:29" ht="13.2" x14ac:dyDescent="0.25">
      <c r="A618" s="29"/>
      <c r="B618" s="29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</row>
    <row r="619" spans="1:29" ht="13.2" x14ac:dyDescent="0.25">
      <c r="A619" s="29"/>
      <c r="B619" s="29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</row>
    <row r="620" spans="1:29" ht="13.2" x14ac:dyDescent="0.25">
      <c r="A620" s="29"/>
      <c r="B620" s="29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</row>
    <row r="621" spans="1:29" ht="13.2" x14ac:dyDescent="0.25">
      <c r="A621" s="29"/>
      <c r="B621" s="29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</row>
    <row r="622" spans="1:29" ht="13.2" x14ac:dyDescent="0.25">
      <c r="A622" s="29"/>
      <c r="B622" s="29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</row>
    <row r="623" spans="1:29" ht="13.2" x14ac:dyDescent="0.25">
      <c r="A623" s="29"/>
      <c r="B623" s="29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</row>
    <row r="624" spans="1:29" ht="13.2" x14ac:dyDescent="0.25">
      <c r="A624" s="29"/>
      <c r="B624" s="29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</row>
    <row r="625" spans="1:29" ht="13.2" x14ac:dyDescent="0.25">
      <c r="A625" s="29"/>
      <c r="B625" s="29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</row>
    <row r="626" spans="1:29" ht="13.2" x14ac:dyDescent="0.25">
      <c r="A626" s="29"/>
      <c r="B626" s="29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</row>
    <row r="627" spans="1:29" ht="13.2" x14ac:dyDescent="0.25">
      <c r="A627" s="29"/>
      <c r="B627" s="29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</row>
    <row r="628" spans="1:29" ht="13.2" x14ac:dyDescent="0.25">
      <c r="A628" s="29"/>
      <c r="B628" s="29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</row>
    <row r="629" spans="1:29" ht="13.2" x14ac:dyDescent="0.25">
      <c r="A629" s="29"/>
      <c r="B629" s="29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</row>
    <row r="630" spans="1:29" ht="13.2" x14ac:dyDescent="0.25">
      <c r="A630" s="29"/>
      <c r="B630" s="29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</row>
    <row r="631" spans="1:29" ht="13.2" x14ac:dyDescent="0.25">
      <c r="A631" s="29"/>
      <c r="B631" s="29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</row>
    <row r="632" spans="1:29" ht="13.2" x14ac:dyDescent="0.25">
      <c r="A632" s="29"/>
      <c r="B632" s="29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</row>
    <row r="633" spans="1:29" ht="13.2" x14ac:dyDescent="0.25">
      <c r="A633" s="29"/>
      <c r="B633" s="29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</row>
    <row r="634" spans="1:29" ht="13.2" x14ac:dyDescent="0.25">
      <c r="A634" s="29"/>
      <c r="B634" s="29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</row>
    <row r="635" spans="1:29" ht="13.2" x14ac:dyDescent="0.25">
      <c r="A635" s="29"/>
      <c r="B635" s="29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</row>
    <row r="636" spans="1:29" ht="13.2" x14ac:dyDescent="0.25">
      <c r="A636" s="29"/>
      <c r="B636" s="29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</row>
    <row r="637" spans="1:29" ht="13.2" x14ac:dyDescent="0.25">
      <c r="A637" s="29"/>
      <c r="B637" s="29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</row>
    <row r="638" spans="1:29" ht="13.2" x14ac:dyDescent="0.25">
      <c r="A638" s="29"/>
      <c r="B638" s="29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</row>
    <row r="639" spans="1:29" ht="13.2" x14ac:dyDescent="0.25">
      <c r="A639" s="29"/>
      <c r="B639" s="29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</row>
    <row r="640" spans="1:29" ht="13.2" x14ac:dyDescent="0.25">
      <c r="A640" s="29"/>
      <c r="B640" s="29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</row>
    <row r="641" spans="1:29" ht="13.2" x14ac:dyDescent="0.25">
      <c r="A641" s="29"/>
      <c r="B641" s="29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</row>
    <row r="642" spans="1:29" ht="13.2" x14ac:dyDescent="0.25">
      <c r="A642" s="29"/>
      <c r="B642" s="29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</row>
    <row r="643" spans="1:29" ht="13.2" x14ac:dyDescent="0.25">
      <c r="A643" s="29"/>
      <c r="B643" s="29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</row>
    <row r="644" spans="1:29" ht="13.2" x14ac:dyDescent="0.25">
      <c r="A644" s="29"/>
      <c r="B644" s="29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</row>
    <row r="645" spans="1:29" ht="13.2" x14ac:dyDescent="0.25">
      <c r="A645" s="29"/>
      <c r="B645" s="29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</row>
    <row r="646" spans="1:29" ht="13.2" x14ac:dyDescent="0.25">
      <c r="A646" s="29"/>
      <c r="B646" s="29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</row>
    <row r="647" spans="1:29" ht="13.2" x14ac:dyDescent="0.25">
      <c r="A647" s="29"/>
      <c r="B647" s="29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</row>
    <row r="648" spans="1:29" ht="13.2" x14ac:dyDescent="0.25">
      <c r="A648" s="29"/>
      <c r="B648" s="29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</row>
    <row r="649" spans="1:29" ht="13.2" x14ac:dyDescent="0.25">
      <c r="A649" s="29"/>
      <c r="B649" s="29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</row>
    <row r="650" spans="1:29" ht="13.2" x14ac:dyDescent="0.25">
      <c r="A650" s="29"/>
      <c r="B650" s="29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</row>
    <row r="651" spans="1:29" ht="13.2" x14ac:dyDescent="0.25">
      <c r="A651" s="29"/>
      <c r="B651" s="29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</row>
    <row r="652" spans="1:29" ht="13.2" x14ac:dyDescent="0.25">
      <c r="A652" s="29"/>
      <c r="B652" s="29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</row>
    <row r="653" spans="1:29" ht="13.2" x14ac:dyDescent="0.25">
      <c r="A653" s="29"/>
      <c r="B653" s="29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</row>
    <row r="654" spans="1:29" ht="13.2" x14ac:dyDescent="0.25">
      <c r="A654" s="29"/>
      <c r="B654" s="29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</row>
    <row r="655" spans="1:29" ht="13.2" x14ac:dyDescent="0.25">
      <c r="A655" s="29"/>
      <c r="B655" s="29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</row>
    <row r="656" spans="1:29" ht="13.2" x14ac:dyDescent="0.25">
      <c r="A656" s="29"/>
      <c r="B656" s="29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</row>
    <row r="657" spans="1:29" ht="13.2" x14ac:dyDescent="0.25">
      <c r="A657" s="29"/>
      <c r="B657" s="29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</row>
    <row r="658" spans="1:29" ht="13.2" x14ac:dyDescent="0.25">
      <c r="A658" s="29"/>
      <c r="B658" s="29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</row>
    <row r="659" spans="1:29" ht="13.2" x14ac:dyDescent="0.25">
      <c r="A659" s="29"/>
      <c r="B659" s="29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</row>
    <row r="660" spans="1:29" ht="13.2" x14ac:dyDescent="0.25">
      <c r="A660" s="29"/>
      <c r="B660" s="29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</row>
    <row r="661" spans="1:29" ht="13.2" x14ac:dyDescent="0.25">
      <c r="A661" s="29"/>
      <c r="B661" s="29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</row>
    <row r="662" spans="1:29" ht="13.2" x14ac:dyDescent="0.25">
      <c r="A662" s="29"/>
      <c r="B662" s="29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</row>
    <row r="663" spans="1:29" ht="13.2" x14ac:dyDescent="0.25">
      <c r="A663" s="29"/>
      <c r="B663" s="29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</row>
    <row r="664" spans="1:29" ht="13.2" x14ac:dyDescent="0.25">
      <c r="A664" s="29"/>
      <c r="B664" s="29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</row>
    <row r="665" spans="1:29" ht="13.2" x14ac:dyDescent="0.25">
      <c r="A665" s="29"/>
      <c r="B665" s="29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</row>
    <row r="666" spans="1:29" ht="13.2" x14ac:dyDescent="0.25">
      <c r="A666" s="29"/>
      <c r="B666" s="29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</row>
    <row r="667" spans="1:29" ht="13.2" x14ac:dyDescent="0.25">
      <c r="A667" s="29"/>
      <c r="B667" s="29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</row>
    <row r="668" spans="1:29" ht="13.2" x14ac:dyDescent="0.25">
      <c r="A668" s="29"/>
      <c r="B668" s="29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</row>
    <row r="669" spans="1:29" ht="13.2" x14ac:dyDescent="0.25">
      <c r="A669" s="29"/>
      <c r="B669" s="29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</row>
    <row r="670" spans="1:29" ht="13.2" x14ac:dyDescent="0.25">
      <c r="A670" s="29"/>
      <c r="B670" s="29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</row>
    <row r="671" spans="1:29" ht="13.2" x14ac:dyDescent="0.25">
      <c r="A671" s="29"/>
      <c r="B671" s="29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</row>
    <row r="672" spans="1:29" ht="13.2" x14ac:dyDescent="0.25">
      <c r="A672" s="29"/>
      <c r="B672" s="29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</row>
    <row r="673" spans="1:29" ht="13.2" x14ac:dyDescent="0.25">
      <c r="A673" s="29"/>
      <c r="B673" s="29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</row>
    <row r="674" spans="1:29" ht="13.2" x14ac:dyDescent="0.25">
      <c r="A674" s="29"/>
      <c r="B674" s="29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</row>
    <row r="675" spans="1:29" ht="13.2" x14ac:dyDescent="0.25">
      <c r="A675" s="29"/>
      <c r="B675" s="29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</row>
    <row r="676" spans="1:29" ht="13.2" x14ac:dyDescent="0.25">
      <c r="A676" s="29"/>
      <c r="B676" s="29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</row>
    <row r="677" spans="1:29" ht="13.2" x14ac:dyDescent="0.25">
      <c r="A677" s="29"/>
      <c r="B677" s="29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</row>
    <row r="678" spans="1:29" ht="13.2" x14ac:dyDescent="0.25">
      <c r="A678" s="29"/>
      <c r="B678" s="29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</row>
    <row r="679" spans="1:29" ht="13.2" x14ac:dyDescent="0.25">
      <c r="A679" s="29"/>
      <c r="B679" s="29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</row>
    <row r="680" spans="1:29" ht="13.2" x14ac:dyDescent="0.25">
      <c r="A680" s="29"/>
      <c r="B680" s="29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</row>
    <row r="681" spans="1:29" ht="13.2" x14ac:dyDescent="0.25">
      <c r="A681" s="29"/>
      <c r="B681" s="29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</row>
    <row r="682" spans="1:29" ht="13.2" x14ac:dyDescent="0.25">
      <c r="A682" s="29"/>
      <c r="B682" s="29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</row>
    <row r="683" spans="1:29" ht="13.2" x14ac:dyDescent="0.25">
      <c r="A683" s="29"/>
      <c r="B683" s="29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</row>
    <row r="684" spans="1:29" ht="13.2" x14ac:dyDescent="0.25">
      <c r="A684" s="29"/>
      <c r="B684" s="29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</row>
    <row r="685" spans="1:29" ht="13.2" x14ac:dyDescent="0.25">
      <c r="A685" s="29"/>
      <c r="B685" s="29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</row>
    <row r="686" spans="1:29" ht="13.2" x14ac:dyDescent="0.25">
      <c r="A686" s="29"/>
      <c r="B686" s="29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</row>
    <row r="687" spans="1:29" ht="13.2" x14ac:dyDescent="0.25">
      <c r="A687" s="29"/>
      <c r="B687" s="29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</row>
    <row r="688" spans="1:29" ht="13.2" x14ac:dyDescent="0.25">
      <c r="A688" s="29"/>
      <c r="B688" s="29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</row>
    <row r="689" spans="1:29" ht="13.2" x14ac:dyDescent="0.25">
      <c r="A689" s="29"/>
      <c r="B689" s="29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</row>
    <row r="690" spans="1:29" ht="13.2" x14ac:dyDescent="0.25">
      <c r="A690" s="29"/>
      <c r="B690" s="29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</row>
    <row r="691" spans="1:29" ht="13.2" x14ac:dyDescent="0.25">
      <c r="A691" s="29"/>
      <c r="B691" s="29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</row>
    <row r="692" spans="1:29" ht="13.2" x14ac:dyDescent="0.25">
      <c r="A692" s="29"/>
      <c r="B692" s="29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</row>
    <row r="693" spans="1:29" ht="13.2" x14ac:dyDescent="0.25">
      <c r="A693" s="29"/>
      <c r="B693" s="29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</row>
    <row r="694" spans="1:29" ht="13.2" x14ac:dyDescent="0.25">
      <c r="A694" s="29"/>
      <c r="B694" s="29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</row>
    <row r="695" spans="1:29" ht="13.2" x14ac:dyDescent="0.25">
      <c r="A695" s="29"/>
      <c r="B695" s="29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</row>
    <row r="696" spans="1:29" ht="13.2" x14ac:dyDescent="0.25">
      <c r="A696" s="29"/>
      <c r="B696" s="29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</row>
    <row r="697" spans="1:29" ht="13.2" x14ac:dyDescent="0.25">
      <c r="A697" s="29"/>
      <c r="B697" s="29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</row>
    <row r="698" spans="1:29" ht="13.2" x14ac:dyDescent="0.25">
      <c r="A698" s="29"/>
      <c r="B698" s="29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</row>
    <row r="699" spans="1:29" ht="13.2" x14ac:dyDescent="0.25">
      <c r="A699" s="29"/>
      <c r="B699" s="29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</row>
    <row r="700" spans="1:29" ht="13.2" x14ac:dyDescent="0.25">
      <c r="A700" s="29"/>
      <c r="B700" s="29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</row>
    <row r="701" spans="1:29" ht="13.2" x14ac:dyDescent="0.25">
      <c r="A701" s="29"/>
      <c r="B701" s="29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</row>
    <row r="702" spans="1:29" ht="13.2" x14ac:dyDescent="0.25">
      <c r="A702" s="29"/>
      <c r="B702" s="29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</row>
    <row r="703" spans="1:29" ht="13.2" x14ac:dyDescent="0.25">
      <c r="A703" s="29"/>
      <c r="B703" s="29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</row>
    <row r="704" spans="1:29" ht="13.2" x14ac:dyDescent="0.25">
      <c r="A704" s="29"/>
      <c r="B704" s="29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</row>
    <row r="705" spans="1:29" ht="13.2" x14ac:dyDescent="0.25">
      <c r="A705" s="29"/>
      <c r="B705" s="29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</row>
    <row r="706" spans="1:29" ht="13.2" x14ac:dyDescent="0.25">
      <c r="A706" s="29"/>
      <c r="B706" s="29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</row>
    <row r="707" spans="1:29" ht="13.2" x14ac:dyDescent="0.25">
      <c r="A707" s="29"/>
      <c r="B707" s="29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</row>
    <row r="708" spans="1:29" ht="13.2" x14ac:dyDescent="0.25">
      <c r="A708" s="29"/>
      <c r="B708" s="29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</row>
    <row r="709" spans="1:29" ht="13.2" x14ac:dyDescent="0.25">
      <c r="A709" s="29"/>
      <c r="B709" s="29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</row>
    <row r="710" spans="1:29" ht="13.2" x14ac:dyDescent="0.25">
      <c r="A710" s="29"/>
      <c r="B710" s="29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</row>
    <row r="711" spans="1:29" ht="13.2" x14ac:dyDescent="0.25">
      <c r="A711" s="29"/>
      <c r="B711" s="29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</row>
    <row r="712" spans="1:29" ht="13.2" x14ac:dyDescent="0.25">
      <c r="A712" s="29"/>
      <c r="B712" s="29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</row>
    <row r="713" spans="1:29" ht="13.2" x14ac:dyDescent="0.25">
      <c r="A713" s="29"/>
      <c r="B713" s="29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</row>
    <row r="714" spans="1:29" ht="13.2" x14ac:dyDescent="0.25">
      <c r="A714" s="29"/>
      <c r="B714" s="29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</row>
    <row r="715" spans="1:29" ht="13.2" x14ac:dyDescent="0.25">
      <c r="A715" s="29"/>
      <c r="B715" s="29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</row>
    <row r="716" spans="1:29" ht="13.2" x14ac:dyDescent="0.25">
      <c r="A716" s="29"/>
      <c r="B716" s="29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</row>
    <row r="717" spans="1:29" ht="13.2" x14ac:dyDescent="0.25">
      <c r="A717" s="29"/>
      <c r="B717" s="29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</row>
    <row r="718" spans="1:29" ht="13.2" x14ac:dyDescent="0.25">
      <c r="A718" s="29"/>
      <c r="B718" s="29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</row>
    <row r="719" spans="1:29" ht="13.2" x14ac:dyDescent="0.25">
      <c r="A719" s="29"/>
      <c r="B719" s="29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</row>
    <row r="720" spans="1:29" ht="13.2" x14ac:dyDescent="0.25">
      <c r="A720" s="29"/>
      <c r="B720" s="29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</row>
    <row r="721" spans="1:29" ht="13.2" x14ac:dyDescent="0.25">
      <c r="A721" s="29"/>
      <c r="B721" s="29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</row>
    <row r="722" spans="1:29" ht="13.2" x14ac:dyDescent="0.25">
      <c r="A722" s="29"/>
      <c r="B722" s="29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</row>
    <row r="723" spans="1:29" ht="13.2" x14ac:dyDescent="0.25">
      <c r="A723" s="29"/>
      <c r="B723" s="29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</row>
    <row r="724" spans="1:29" ht="13.2" x14ac:dyDescent="0.25">
      <c r="A724" s="29"/>
      <c r="B724" s="29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</row>
    <row r="725" spans="1:29" ht="13.2" x14ac:dyDescent="0.25">
      <c r="A725" s="29"/>
      <c r="B725" s="29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</row>
    <row r="726" spans="1:29" ht="13.2" x14ac:dyDescent="0.25">
      <c r="A726" s="29"/>
      <c r="B726" s="29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</row>
    <row r="727" spans="1:29" ht="13.2" x14ac:dyDescent="0.25">
      <c r="A727" s="29"/>
      <c r="B727" s="29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</row>
    <row r="728" spans="1:29" ht="13.2" x14ac:dyDescent="0.25">
      <c r="A728" s="29"/>
      <c r="B728" s="29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</row>
    <row r="729" spans="1:29" ht="13.2" x14ac:dyDescent="0.25">
      <c r="A729" s="29"/>
      <c r="B729" s="29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</row>
    <row r="730" spans="1:29" ht="13.2" x14ac:dyDescent="0.25">
      <c r="A730" s="29"/>
      <c r="B730" s="29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</row>
    <row r="731" spans="1:29" ht="13.2" x14ac:dyDescent="0.25">
      <c r="A731" s="29"/>
      <c r="B731" s="29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</row>
    <row r="732" spans="1:29" ht="13.2" x14ac:dyDescent="0.25">
      <c r="A732" s="29"/>
      <c r="B732" s="29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</row>
    <row r="733" spans="1:29" ht="13.2" x14ac:dyDescent="0.25">
      <c r="A733" s="29"/>
      <c r="B733" s="29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</row>
    <row r="734" spans="1:29" ht="13.2" x14ac:dyDescent="0.25">
      <c r="A734" s="29"/>
      <c r="B734" s="29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</row>
    <row r="735" spans="1:29" ht="13.2" x14ac:dyDescent="0.25">
      <c r="A735" s="29"/>
      <c r="B735" s="29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</row>
    <row r="736" spans="1:29" ht="13.2" x14ac:dyDescent="0.25">
      <c r="A736" s="29"/>
      <c r="B736" s="29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</row>
    <row r="737" spans="1:29" ht="13.2" x14ac:dyDescent="0.25">
      <c r="A737" s="29"/>
      <c r="B737" s="29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</row>
    <row r="738" spans="1:29" ht="13.2" x14ac:dyDescent="0.25">
      <c r="A738" s="29"/>
      <c r="B738" s="29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</row>
    <row r="739" spans="1:29" ht="13.2" x14ac:dyDescent="0.25">
      <c r="A739" s="29"/>
      <c r="B739" s="29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</row>
    <row r="740" spans="1:29" ht="13.2" x14ac:dyDescent="0.25">
      <c r="A740" s="29"/>
      <c r="B740" s="29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</row>
    <row r="741" spans="1:29" ht="13.2" x14ac:dyDescent="0.25">
      <c r="A741" s="29"/>
      <c r="B741" s="29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</row>
    <row r="742" spans="1:29" ht="13.2" x14ac:dyDescent="0.25">
      <c r="A742" s="29"/>
      <c r="B742" s="29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</row>
    <row r="743" spans="1:29" ht="13.2" x14ac:dyDescent="0.25">
      <c r="A743" s="29"/>
      <c r="B743" s="29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</row>
    <row r="744" spans="1:29" ht="13.2" x14ac:dyDescent="0.25">
      <c r="A744" s="29"/>
      <c r="B744" s="29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</row>
    <row r="745" spans="1:29" ht="13.2" x14ac:dyDescent="0.25">
      <c r="A745" s="29"/>
      <c r="B745" s="29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</row>
    <row r="746" spans="1:29" ht="13.2" x14ac:dyDescent="0.25">
      <c r="A746" s="29"/>
      <c r="B746" s="29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</row>
    <row r="747" spans="1:29" ht="13.2" x14ac:dyDescent="0.25">
      <c r="A747" s="29"/>
      <c r="B747" s="29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</row>
    <row r="748" spans="1:29" ht="13.2" x14ac:dyDescent="0.25">
      <c r="A748" s="29"/>
      <c r="B748" s="29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</row>
    <row r="749" spans="1:29" ht="13.2" x14ac:dyDescent="0.25">
      <c r="A749" s="29"/>
      <c r="B749" s="29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</row>
    <row r="750" spans="1:29" ht="13.2" x14ac:dyDescent="0.25">
      <c r="A750" s="29"/>
      <c r="B750" s="29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</row>
    <row r="751" spans="1:29" ht="13.2" x14ac:dyDescent="0.25">
      <c r="A751" s="29"/>
      <c r="B751" s="29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</row>
    <row r="752" spans="1:29" ht="13.2" x14ac:dyDescent="0.25">
      <c r="A752" s="29"/>
      <c r="B752" s="29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</row>
    <row r="753" spans="1:29" ht="13.2" x14ac:dyDescent="0.25">
      <c r="A753" s="29"/>
      <c r="B753" s="29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</row>
    <row r="754" spans="1:29" ht="13.2" x14ac:dyDescent="0.25">
      <c r="A754" s="29"/>
      <c r="B754" s="29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</row>
    <row r="755" spans="1:29" ht="13.2" x14ac:dyDescent="0.25">
      <c r="A755" s="29"/>
      <c r="B755" s="29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</row>
    <row r="756" spans="1:29" ht="13.2" x14ac:dyDescent="0.25">
      <c r="A756" s="29"/>
      <c r="B756" s="29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</row>
    <row r="757" spans="1:29" ht="13.2" x14ac:dyDescent="0.25">
      <c r="A757" s="29"/>
      <c r="B757" s="29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</row>
    <row r="758" spans="1:29" ht="13.2" x14ac:dyDescent="0.25">
      <c r="A758" s="29"/>
      <c r="B758" s="29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</row>
    <row r="759" spans="1:29" ht="13.2" x14ac:dyDescent="0.25">
      <c r="A759" s="29"/>
      <c r="B759" s="29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</row>
    <row r="760" spans="1:29" ht="13.2" x14ac:dyDescent="0.25">
      <c r="A760" s="29"/>
      <c r="B760" s="29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</row>
    <row r="761" spans="1:29" ht="13.2" x14ac:dyDescent="0.25">
      <c r="A761" s="29"/>
      <c r="B761" s="29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</row>
    <row r="762" spans="1:29" ht="13.2" x14ac:dyDescent="0.25">
      <c r="A762" s="29"/>
      <c r="B762" s="29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</row>
    <row r="763" spans="1:29" ht="13.2" x14ac:dyDescent="0.25">
      <c r="A763" s="29"/>
      <c r="B763" s="29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</row>
    <row r="764" spans="1:29" ht="13.2" x14ac:dyDescent="0.25">
      <c r="A764" s="29"/>
      <c r="B764" s="29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</row>
    <row r="765" spans="1:29" ht="13.2" x14ac:dyDescent="0.25">
      <c r="A765" s="29"/>
      <c r="B765" s="29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</row>
    <row r="766" spans="1:29" ht="13.2" x14ac:dyDescent="0.25">
      <c r="A766" s="29"/>
      <c r="B766" s="29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</row>
    <row r="767" spans="1:29" ht="13.2" x14ac:dyDescent="0.25">
      <c r="A767" s="29"/>
      <c r="B767" s="29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</row>
    <row r="768" spans="1:29" ht="13.2" x14ac:dyDescent="0.25">
      <c r="A768" s="29"/>
      <c r="B768" s="29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</row>
    <row r="769" spans="1:29" ht="13.2" x14ac:dyDescent="0.25">
      <c r="A769" s="29"/>
      <c r="B769" s="29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</row>
    <row r="770" spans="1:29" ht="13.2" x14ac:dyDescent="0.25">
      <c r="A770" s="29"/>
      <c r="B770" s="29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</row>
    <row r="771" spans="1:29" ht="13.2" x14ac:dyDescent="0.25">
      <c r="A771" s="29"/>
      <c r="B771" s="29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</row>
    <row r="772" spans="1:29" ht="13.2" x14ac:dyDescent="0.25">
      <c r="A772" s="29"/>
      <c r="B772" s="29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</row>
    <row r="773" spans="1:29" ht="13.2" x14ac:dyDescent="0.25">
      <c r="A773" s="29"/>
      <c r="B773" s="29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</row>
    <row r="774" spans="1:29" ht="13.2" x14ac:dyDescent="0.25">
      <c r="A774" s="29"/>
      <c r="B774" s="29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</row>
    <row r="775" spans="1:29" ht="13.2" x14ac:dyDescent="0.25">
      <c r="A775" s="29"/>
      <c r="B775" s="29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</row>
    <row r="776" spans="1:29" ht="13.2" x14ac:dyDescent="0.25">
      <c r="A776" s="29"/>
      <c r="B776" s="29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</row>
    <row r="777" spans="1:29" ht="13.2" x14ac:dyDescent="0.25">
      <c r="A777" s="29"/>
      <c r="B777" s="29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</row>
    <row r="778" spans="1:29" ht="13.2" x14ac:dyDescent="0.25">
      <c r="A778" s="29"/>
      <c r="B778" s="29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</row>
    <row r="779" spans="1:29" ht="13.2" x14ac:dyDescent="0.25">
      <c r="A779" s="29"/>
      <c r="B779" s="29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</row>
    <row r="780" spans="1:29" ht="13.2" x14ac:dyDescent="0.25">
      <c r="A780" s="29"/>
      <c r="B780" s="29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</row>
    <row r="781" spans="1:29" ht="13.2" x14ac:dyDescent="0.25">
      <c r="A781" s="29"/>
      <c r="B781" s="29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</row>
    <row r="782" spans="1:29" ht="13.2" x14ac:dyDescent="0.25">
      <c r="A782" s="29"/>
      <c r="B782" s="29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</row>
    <row r="783" spans="1:29" ht="13.2" x14ac:dyDescent="0.25">
      <c r="A783" s="29"/>
      <c r="B783" s="29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</row>
    <row r="784" spans="1:29" ht="13.2" x14ac:dyDescent="0.25">
      <c r="A784" s="29"/>
      <c r="B784" s="29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</row>
    <row r="785" spans="1:29" ht="13.2" x14ac:dyDescent="0.25">
      <c r="A785" s="29"/>
      <c r="B785" s="29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</row>
    <row r="786" spans="1:29" ht="13.2" x14ac:dyDescent="0.25">
      <c r="A786" s="29"/>
      <c r="B786" s="29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</row>
    <row r="787" spans="1:29" ht="13.2" x14ac:dyDescent="0.25">
      <c r="A787" s="29"/>
      <c r="B787" s="29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</row>
    <row r="788" spans="1:29" ht="13.2" x14ac:dyDescent="0.25">
      <c r="A788" s="29"/>
      <c r="B788" s="29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</row>
    <row r="789" spans="1:29" ht="13.2" x14ac:dyDescent="0.25">
      <c r="A789" s="29"/>
      <c r="B789" s="29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</row>
    <row r="790" spans="1:29" ht="13.2" x14ac:dyDescent="0.25">
      <c r="A790" s="29"/>
      <c r="B790" s="29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</row>
    <row r="791" spans="1:29" ht="13.2" x14ac:dyDescent="0.25">
      <c r="A791" s="29"/>
      <c r="B791" s="29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</row>
    <row r="792" spans="1:29" ht="13.2" x14ac:dyDescent="0.25">
      <c r="A792" s="29"/>
      <c r="B792" s="29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</row>
    <row r="793" spans="1:29" ht="13.2" x14ac:dyDescent="0.25">
      <c r="A793" s="29"/>
      <c r="B793" s="29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</row>
    <row r="794" spans="1:29" ht="13.2" x14ac:dyDescent="0.25">
      <c r="A794" s="29"/>
      <c r="B794" s="29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</row>
    <row r="795" spans="1:29" ht="13.2" x14ac:dyDescent="0.25">
      <c r="A795" s="29"/>
      <c r="B795" s="29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</row>
    <row r="796" spans="1:29" ht="13.2" x14ac:dyDescent="0.25">
      <c r="A796" s="29"/>
      <c r="B796" s="29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</row>
    <row r="797" spans="1:29" ht="13.2" x14ac:dyDescent="0.25">
      <c r="A797" s="29"/>
      <c r="B797" s="29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</row>
    <row r="798" spans="1:29" ht="13.2" x14ac:dyDescent="0.25">
      <c r="A798" s="29"/>
      <c r="B798" s="29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</row>
    <row r="799" spans="1:29" ht="13.2" x14ac:dyDescent="0.25">
      <c r="A799" s="29"/>
      <c r="B799" s="29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</row>
    <row r="800" spans="1:29" ht="13.2" x14ac:dyDescent="0.25">
      <c r="A800" s="29"/>
      <c r="B800" s="29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</row>
    <row r="801" spans="1:29" ht="13.2" x14ac:dyDescent="0.25">
      <c r="A801" s="29"/>
      <c r="B801" s="29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</row>
    <row r="802" spans="1:29" ht="13.2" x14ac:dyDescent="0.25">
      <c r="A802" s="29"/>
      <c r="B802" s="29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</row>
    <row r="803" spans="1:29" ht="13.2" x14ac:dyDescent="0.25">
      <c r="A803" s="29"/>
      <c r="B803" s="29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</row>
    <row r="804" spans="1:29" ht="13.2" x14ac:dyDescent="0.25">
      <c r="A804" s="29"/>
      <c r="B804" s="29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</row>
    <row r="805" spans="1:29" ht="13.2" x14ac:dyDescent="0.25">
      <c r="A805" s="29"/>
      <c r="B805" s="29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</row>
    <row r="806" spans="1:29" ht="13.2" x14ac:dyDescent="0.25">
      <c r="A806" s="29"/>
      <c r="B806" s="29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</row>
    <row r="807" spans="1:29" ht="13.2" x14ac:dyDescent="0.25">
      <c r="A807" s="29"/>
      <c r="B807" s="29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</row>
    <row r="808" spans="1:29" ht="13.2" x14ac:dyDescent="0.25">
      <c r="A808" s="29"/>
      <c r="B808" s="29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</row>
    <row r="809" spans="1:29" ht="13.2" x14ac:dyDescent="0.25">
      <c r="A809" s="29"/>
      <c r="B809" s="29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</row>
    <row r="810" spans="1:29" ht="13.2" x14ac:dyDescent="0.25">
      <c r="A810" s="29"/>
      <c r="B810" s="29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</row>
    <row r="811" spans="1:29" ht="13.2" x14ac:dyDescent="0.25">
      <c r="A811" s="29"/>
      <c r="B811" s="29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</row>
    <row r="812" spans="1:29" ht="13.2" x14ac:dyDescent="0.25">
      <c r="A812" s="29"/>
      <c r="B812" s="29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</row>
    <row r="813" spans="1:29" ht="13.2" x14ac:dyDescent="0.25">
      <c r="A813" s="29"/>
      <c r="B813" s="29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</row>
    <row r="814" spans="1:29" ht="13.2" x14ac:dyDescent="0.25">
      <c r="A814" s="29"/>
      <c r="B814" s="29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</row>
    <row r="815" spans="1:29" ht="13.2" x14ac:dyDescent="0.25">
      <c r="A815" s="29"/>
      <c r="B815" s="29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</row>
    <row r="816" spans="1:29" ht="13.2" x14ac:dyDescent="0.25">
      <c r="A816" s="29"/>
      <c r="B816" s="29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</row>
    <row r="817" spans="1:29" ht="13.2" x14ac:dyDescent="0.25">
      <c r="A817" s="29"/>
      <c r="B817" s="29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</row>
    <row r="818" spans="1:29" ht="13.2" x14ac:dyDescent="0.25">
      <c r="A818" s="29"/>
      <c r="B818" s="29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</row>
    <row r="819" spans="1:29" ht="13.2" x14ac:dyDescent="0.25">
      <c r="A819" s="29"/>
      <c r="B819" s="29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</row>
    <row r="820" spans="1:29" ht="13.2" x14ac:dyDescent="0.25">
      <c r="A820" s="29"/>
      <c r="B820" s="29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</row>
    <row r="821" spans="1:29" ht="13.2" x14ac:dyDescent="0.25">
      <c r="A821" s="29"/>
      <c r="B821" s="29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</row>
    <row r="822" spans="1:29" ht="13.2" x14ac:dyDescent="0.25">
      <c r="A822" s="29"/>
      <c r="B822" s="29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</row>
    <row r="823" spans="1:29" ht="13.2" x14ac:dyDescent="0.25">
      <c r="A823" s="29"/>
      <c r="B823" s="29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</row>
    <row r="824" spans="1:29" ht="13.2" x14ac:dyDescent="0.25">
      <c r="A824" s="29"/>
      <c r="B824" s="29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</row>
    <row r="825" spans="1:29" ht="13.2" x14ac:dyDescent="0.25">
      <c r="A825" s="29"/>
      <c r="B825" s="29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</row>
    <row r="826" spans="1:29" ht="13.2" x14ac:dyDescent="0.25">
      <c r="A826" s="29"/>
      <c r="B826" s="29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</row>
    <row r="827" spans="1:29" ht="13.2" x14ac:dyDescent="0.25">
      <c r="A827" s="29"/>
      <c r="B827" s="29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</row>
    <row r="828" spans="1:29" ht="13.2" x14ac:dyDescent="0.25">
      <c r="A828" s="29"/>
      <c r="B828" s="29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</row>
    <row r="829" spans="1:29" ht="13.2" x14ac:dyDescent="0.25">
      <c r="A829" s="29"/>
      <c r="B829" s="29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</row>
    <row r="830" spans="1:29" ht="13.2" x14ac:dyDescent="0.25">
      <c r="A830" s="29"/>
      <c r="B830" s="29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</row>
    <row r="831" spans="1:29" ht="13.2" x14ac:dyDescent="0.25">
      <c r="A831" s="29"/>
      <c r="B831" s="29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</row>
    <row r="832" spans="1:29" ht="13.2" x14ac:dyDescent="0.25">
      <c r="A832" s="29"/>
      <c r="B832" s="29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</row>
    <row r="833" spans="1:29" ht="13.2" x14ac:dyDescent="0.25">
      <c r="A833" s="29"/>
      <c r="B833" s="29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</row>
    <row r="834" spans="1:29" ht="13.2" x14ac:dyDescent="0.25">
      <c r="A834" s="29"/>
      <c r="B834" s="29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</row>
    <row r="835" spans="1:29" ht="13.2" x14ac:dyDescent="0.25">
      <c r="A835" s="29"/>
      <c r="B835" s="29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</row>
    <row r="836" spans="1:29" ht="13.2" x14ac:dyDescent="0.25">
      <c r="A836" s="29"/>
      <c r="B836" s="29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</row>
    <row r="837" spans="1:29" ht="13.2" x14ac:dyDescent="0.25">
      <c r="A837" s="29"/>
      <c r="B837" s="29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</row>
    <row r="838" spans="1:29" ht="13.2" x14ac:dyDescent="0.25">
      <c r="A838" s="29"/>
      <c r="B838" s="29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</row>
    <row r="839" spans="1:29" ht="13.2" x14ac:dyDescent="0.25">
      <c r="A839" s="29"/>
      <c r="B839" s="29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</row>
    <row r="840" spans="1:29" ht="13.2" x14ac:dyDescent="0.25">
      <c r="A840" s="29"/>
      <c r="B840" s="29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</row>
    <row r="841" spans="1:29" ht="13.2" x14ac:dyDescent="0.25">
      <c r="A841" s="29"/>
      <c r="B841" s="29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</row>
    <row r="842" spans="1:29" ht="13.2" x14ac:dyDescent="0.25">
      <c r="A842" s="29"/>
      <c r="B842" s="29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</row>
    <row r="843" spans="1:29" ht="13.2" x14ac:dyDescent="0.25">
      <c r="A843" s="29"/>
      <c r="B843" s="29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</row>
    <row r="844" spans="1:29" ht="13.2" x14ac:dyDescent="0.25">
      <c r="A844" s="29"/>
      <c r="B844" s="29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</row>
    <row r="845" spans="1:29" ht="13.2" x14ac:dyDescent="0.25">
      <c r="A845" s="29"/>
      <c r="B845" s="29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</row>
    <row r="846" spans="1:29" ht="13.2" x14ac:dyDescent="0.25">
      <c r="A846" s="29"/>
      <c r="B846" s="29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</row>
    <row r="847" spans="1:29" ht="13.2" x14ac:dyDescent="0.25">
      <c r="A847" s="29"/>
      <c r="B847" s="29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</row>
    <row r="848" spans="1:29" ht="13.2" x14ac:dyDescent="0.25">
      <c r="A848" s="29"/>
      <c r="B848" s="29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</row>
    <row r="849" spans="1:29" ht="13.2" x14ac:dyDescent="0.25">
      <c r="A849" s="29"/>
      <c r="B849" s="29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</row>
    <row r="850" spans="1:29" ht="13.2" x14ac:dyDescent="0.25">
      <c r="A850" s="29"/>
      <c r="B850" s="29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</row>
    <row r="851" spans="1:29" ht="13.2" x14ac:dyDescent="0.25">
      <c r="A851" s="29"/>
      <c r="B851" s="29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</row>
    <row r="852" spans="1:29" ht="13.2" x14ac:dyDescent="0.25">
      <c r="A852" s="29"/>
      <c r="B852" s="29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</row>
    <row r="853" spans="1:29" ht="13.2" x14ac:dyDescent="0.25">
      <c r="A853" s="29"/>
      <c r="B853" s="29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</row>
    <row r="854" spans="1:29" ht="13.2" x14ac:dyDescent="0.25">
      <c r="A854" s="29"/>
      <c r="B854" s="29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</row>
    <row r="855" spans="1:29" ht="13.2" x14ac:dyDescent="0.25">
      <c r="A855" s="29"/>
      <c r="B855" s="29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</row>
    <row r="856" spans="1:29" ht="13.2" x14ac:dyDescent="0.25">
      <c r="A856" s="29"/>
      <c r="B856" s="29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</row>
    <row r="857" spans="1:29" ht="13.2" x14ac:dyDescent="0.25">
      <c r="A857" s="29"/>
      <c r="B857" s="29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</row>
    <row r="858" spans="1:29" ht="13.2" x14ac:dyDescent="0.25">
      <c r="A858" s="29"/>
      <c r="B858" s="29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</row>
    <row r="859" spans="1:29" ht="13.2" x14ac:dyDescent="0.25">
      <c r="A859" s="29"/>
      <c r="B859" s="29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</row>
    <row r="860" spans="1:29" ht="13.2" x14ac:dyDescent="0.25">
      <c r="A860" s="29"/>
      <c r="B860" s="29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</row>
    <row r="861" spans="1:29" ht="13.2" x14ac:dyDescent="0.25">
      <c r="A861" s="29"/>
      <c r="B861" s="29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</row>
    <row r="862" spans="1:29" ht="13.2" x14ac:dyDescent="0.25">
      <c r="A862" s="29"/>
      <c r="B862" s="29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</row>
    <row r="863" spans="1:29" ht="13.2" x14ac:dyDescent="0.25">
      <c r="A863" s="29"/>
      <c r="B863" s="29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</row>
    <row r="864" spans="1:29" ht="13.2" x14ac:dyDescent="0.25">
      <c r="A864" s="29"/>
      <c r="B864" s="29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</row>
    <row r="865" spans="1:29" ht="13.2" x14ac:dyDescent="0.25">
      <c r="A865" s="29"/>
      <c r="B865" s="29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</row>
    <row r="866" spans="1:29" ht="13.2" x14ac:dyDescent="0.25">
      <c r="A866" s="29"/>
      <c r="B866" s="29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</row>
    <row r="867" spans="1:29" ht="13.2" x14ac:dyDescent="0.25">
      <c r="A867" s="29"/>
      <c r="B867" s="29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</row>
    <row r="868" spans="1:29" ht="13.2" x14ac:dyDescent="0.25">
      <c r="A868" s="29"/>
      <c r="B868" s="29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</row>
    <row r="869" spans="1:29" ht="13.2" x14ac:dyDescent="0.25">
      <c r="A869" s="29"/>
      <c r="B869" s="29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</row>
    <row r="870" spans="1:29" ht="13.2" x14ac:dyDescent="0.25">
      <c r="A870" s="29"/>
      <c r="B870" s="29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</row>
    <row r="871" spans="1:29" ht="13.2" x14ac:dyDescent="0.25">
      <c r="A871" s="29"/>
      <c r="B871" s="29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</row>
    <row r="872" spans="1:29" ht="13.2" x14ac:dyDescent="0.25">
      <c r="A872" s="29"/>
      <c r="B872" s="29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</row>
    <row r="873" spans="1:29" ht="13.2" x14ac:dyDescent="0.25">
      <c r="A873" s="29"/>
      <c r="B873" s="29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</row>
    <row r="874" spans="1:29" ht="13.2" x14ac:dyDescent="0.25">
      <c r="A874" s="29"/>
      <c r="B874" s="29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</row>
    <row r="875" spans="1:29" ht="13.2" x14ac:dyDescent="0.25">
      <c r="A875" s="29"/>
      <c r="B875" s="29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</row>
    <row r="876" spans="1:29" ht="13.2" x14ac:dyDescent="0.25">
      <c r="A876" s="29"/>
      <c r="B876" s="29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</row>
    <row r="877" spans="1:29" ht="13.2" x14ac:dyDescent="0.25">
      <c r="A877" s="29"/>
      <c r="B877" s="29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</row>
    <row r="878" spans="1:29" ht="13.2" x14ac:dyDescent="0.25">
      <c r="A878" s="29"/>
      <c r="B878" s="29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</row>
    <row r="879" spans="1:29" ht="13.2" x14ac:dyDescent="0.25">
      <c r="A879" s="29"/>
      <c r="B879" s="29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</row>
    <row r="880" spans="1:29" ht="13.2" x14ac:dyDescent="0.25">
      <c r="A880" s="29"/>
      <c r="B880" s="29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</row>
    <row r="881" spans="1:29" ht="13.2" x14ac:dyDescent="0.25">
      <c r="A881" s="29"/>
      <c r="B881" s="29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</row>
    <row r="882" spans="1:29" ht="13.2" x14ac:dyDescent="0.25">
      <c r="A882" s="29"/>
      <c r="B882" s="29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</row>
    <row r="883" spans="1:29" ht="13.2" x14ac:dyDescent="0.25">
      <c r="A883" s="29"/>
      <c r="B883" s="29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</row>
    <row r="884" spans="1:29" ht="13.2" x14ac:dyDescent="0.25">
      <c r="A884" s="29"/>
      <c r="B884" s="29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</row>
    <row r="885" spans="1:29" ht="13.2" x14ac:dyDescent="0.25">
      <c r="A885" s="29"/>
      <c r="B885" s="29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</row>
    <row r="886" spans="1:29" ht="13.2" x14ac:dyDescent="0.25">
      <c r="A886" s="29"/>
      <c r="B886" s="29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</row>
    <row r="887" spans="1:29" ht="13.2" x14ac:dyDescent="0.25">
      <c r="A887" s="29"/>
      <c r="B887" s="29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</row>
    <row r="888" spans="1:29" ht="13.2" x14ac:dyDescent="0.25">
      <c r="A888" s="29"/>
      <c r="B888" s="29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</row>
    <row r="889" spans="1:29" ht="13.2" x14ac:dyDescent="0.25">
      <c r="A889" s="29"/>
      <c r="B889" s="29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</row>
    <row r="890" spans="1:29" ht="13.2" x14ac:dyDescent="0.25">
      <c r="A890" s="29"/>
      <c r="B890" s="29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</row>
    <row r="891" spans="1:29" ht="13.2" x14ac:dyDescent="0.25">
      <c r="A891" s="29"/>
      <c r="B891" s="29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</row>
    <row r="892" spans="1:29" ht="13.2" x14ac:dyDescent="0.25">
      <c r="A892" s="29"/>
      <c r="B892" s="29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</row>
    <row r="893" spans="1:29" ht="13.2" x14ac:dyDescent="0.25">
      <c r="A893" s="29"/>
      <c r="B893" s="29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</row>
    <row r="894" spans="1:29" ht="13.2" x14ac:dyDescent="0.25">
      <c r="A894" s="29"/>
      <c r="B894" s="29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</row>
    <row r="895" spans="1:29" ht="13.2" x14ac:dyDescent="0.25">
      <c r="A895" s="29"/>
      <c r="B895" s="29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</row>
    <row r="896" spans="1:29" ht="13.2" x14ac:dyDescent="0.25">
      <c r="A896" s="29"/>
      <c r="B896" s="29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</row>
    <row r="897" spans="1:29" ht="13.2" x14ac:dyDescent="0.25">
      <c r="A897" s="29"/>
      <c r="B897" s="29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</row>
    <row r="898" spans="1:29" ht="13.2" x14ac:dyDescent="0.25">
      <c r="A898" s="29"/>
      <c r="B898" s="29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</row>
    <row r="899" spans="1:29" ht="13.2" x14ac:dyDescent="0.25">
      <c r="A899" s="29"/>
      <c r="B899" s="29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</row>
    <row r="900" spans="1:29" ht="13.2" x14ac:dyDescent="0.25">
      <c r="A900" s="29"/>
      <c r="B900" s="29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</row>
    <row r="901" spans="1:29" ht="13.2" x14ac:dyDescent="0.25">
      <c r="A901" s="29"/>
      <c r="B901" s="29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</row>
    <row r="902" spans="1:29" ht="13.2" x14ac:dyDescent="0.25">
      <c r="A902" s="29"/>
      <c r="B902" s="29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</row>
    <row r="903" spans="1:29" ht="13.2" x14ac:dyDescent="0.25">
      <c r="A903" s="29"/>
      <c r="B903" s="29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</row>
    <row r="904" spans="1:29" ht="13.2" x14ac:dyDescent="0.25">
      <c r="A904" s="29"/>
      <c r="B904" s="29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</row>
    <row r="905" spans="1:29" ht="13.2" x14ac:dyDescent="0.25">
      <c r="A905" s="29"/>
      <c r="B905" s="29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</row>
    <row r="906" spans="1:29" ht="13.2" x14ac:dyDescent="0.25">
      <c r="A906" s="29"/>
      <c r="B906" s="29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</row>
    <row r="907" spans="1:29" ht="13.2" x14ac:dyDescent="0.25">
      <c r="A907" s="29"/>
      <c r="B907" s="29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</row>
    <row r="908" spans="1:29" ht="13.2" x14ac:dyDescent="0.25">
      <c r="A908" s="29"/>
      <c r="B908" s="29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</row>
    <row r="909" spans="1:29" ht="13.2" x14ac:dyDescent="0.25">
      <c r="A909" s="29"/>
      <c r="B909" s="29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</row>
    <row r="910" spans="1:29" ht="13.2" x14ac:dyDescent="0.25">
      <c r="A910" s="29"/>
      <c r="B910" s="29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</row>
    <row r="911" spans="1:29" ht="13.2" x14ac:dyDescent="0.25">
      <c r="A911" s="29"/>
      <c r="B911" s="29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</row>
    <row r="912" spans="1:29" ht="13.2" x14ac:dyDescent="0.25">
      <c r="A912" s="29"/>
      <c r="B912" s="29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</row>
    <row r="913" spans="1:29" ht="13.2" x14ac:dyDescent="0.25">
      <c r="A913" s="29"/>
      <c r="B913" s="29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</row>
    <row r="914" spans="1:29" ht="13.2" x14ac:dyDescent="0.25">
      <c r="A914" s="29"/>
      <c r="B914" s="29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</row>
    <row r="915" spans="1:29" ht="13.2" x14ac:dyDescent="0.25">
      <c r="A915" s="29"/>
      <c r="B915" s="29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</row>
    <row r="916" spans="1:29" ht="13.2" x14ac:dyDescent="0.25">
      <c r="A916" s="29"/>
      <c r="B916" s="29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</row>
    <row r="917" spans="1:29" ht="13.2" x14ac:dyDescent="0.25">
      <c r="A917" s="29"/>
      <c r="B917" s="29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</row>
    <row r="918" spans="1:29" ht="13.2" x14ac:dyDescent="0.25">
      <c r="A918" s="29"/>
      <c r="B918" s="29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</row>
    <row r="919" spans="1:29" ht="13.2" x14ac:dyDescent="0.25">
      <c r="A919" s="29"/>
      <c r="B919" s="29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</row>
    <row r="920" spans="1:29" ht="13.2" x14ac:dyDescent="0.25">
      <c r="A920" s="29"/>
      <c r="B920" s="29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</row>
    <row r="921" spans="1:29" ht="13.2" x14ac:dyDescent="0.25">
      <c r="A921" s="29"/>
      <c r="B921" s="29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</row>
    <row r="922" spans="1:29" ht="13.2" x14ac:dyDescent="0.25">
      <c r="A922" s="29"/>
      <c r="B922" s="29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</row>
    <row r="923" spans="1:29" ht="13.2" x14ac:dyDescent="0.25">
      <c r="A923" s="29"/>
      <c r="B923" s="29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</row>
    <row r="924" spans="1:29" ht="13.2" x14ac:dyDescent="0.25">
      <c r="A924" s="29"/>
      <c r="B924" s="29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</row>
    <row r="925" spans="1:29" ht="13.2" x14ac:dyDescent="0.25">
      <c r="A925" s="29"/>
      <c r="B925" s="29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</row>
    <row r="926" spans="1:29" ht="13.2" x14ac:dyDescent="0.25">
      <c r="A926" s="29"/>
      <c r="B926" s="29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</row>
    <row r="927" spans="1:29" ht="13.2" x14ac:dyDescent="0.25">
      <c r="A927" s="29"/>
      <c r="B927" s="29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</row>
    <row r="928" spans="1:29" ht="13.2" x14ac:dyDescent="0.25">
      <c r="A928" s="29"/>
      <c r="B928" s="29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</row>
    <row r="929" spans="1:29" ht="13.2" x14ac:dyDescent="0.25">
      <c r="A929" s="29"/>
      <c r="B929" s="29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</row>
    <row r="930" spans="1:29" ht="13.2" x14ac:dyDescent="0.25">
      <c r="A930" s="29"/>
      <c r="B930" s="29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</row>
    <row r="931" spans="1:29" ht="13.2" x14ac:dyDescent="0.25">
      <c r="A931" s="29"/>
      <c r="B931" s="29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</row>
    <row r="932" spans="1:29" ht="13.2" x14ac:dyDescent="0.25">
      <c r="A932" s="29"/>
      <c r="B932" s="29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</row>
    <row r="933" spans="1:29" ht="13.2" x14ac:dyDescent="0.25">
      <c r="A933" s="29"/>
      <c r="B933" s="29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</row>
    <row r="934" spans="1:29" ht="13.2" x14ac:dyDescent="0.25">
      <c r="A934" s="29"/>
      <c r="B934" s="29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</row>
    <row r="935" spans="1:29" ht="13.2" x14ac:dyDescent="0.25">
      <c r="A935" s="29"/>
      <c r="B935" s="29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</row>
    <row r="936" spans="1:29" ht="13.2" x14ac:dyDescent="0.25">
      <c r="A936" s="29"/>
      <c r="B936" s="29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</row>
    <row r="937" spans="1:29" ht="13.2" x14ac:dyDescent="0.25">
      <c r="A937" s="29"/>
      <c r="B937" s="29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</row>
    <row r="938" spans="1:29" ht="13.2" x14ac:dyDescent="0.25">
      <c r="A938" s="29"/>
      <c r="B938" s="29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</row>
    <row r="939" spans="1:29" ht="13.2" x14ac:dyDescent="0.25">
      <c r="A939" s="29"/>
      <c r="B939" s="29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</row>
    <row r="940" spans="1:29" ht="13.2" x14ac:dyDescent="0.25">
      <c r="A940" s="29"/>
      <c r="B940" s="29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</row>
    <row r="941" spans="1:29" ht="13.2" x14ac:dyDescent="0.25">
      <c r="A941" s="29"/>
      <c r="B941" s="29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</row>
    <row r="942" spans="1:29" ht="13.2" x14ac:dyDescent="0.25">
      <c r="A942" s="29"/>
      <c r="B942" s="29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</row>
    <row r="943" spans="1:29" ht="13.2" x14ac:dyDescent="0.25">
      <c r="A943" s="29"/>
      <c r="B943" s="29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</row>
    <row r="944" spans="1:29" ht="13.2" x14ac:dyDescent="0.25">
      <c r="A944" s="29"/>
      <c r="B944" s="29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</row>
    <row r="945" spans="1:29" ht="13.2" x14ac:dyDescent="0.25">
      <c r="A945" s="29"/>
      <c r="B945" s="29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</row>
    <row r="946" spans="1:29" ht="13.2" x14ac:dyDescent="0.25">
      <c r="A946" s="29"/>
      <c r="B946" s="29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</row>
    <row r="947" spans="1:29" ht="13.2" x14ac:dyDescent="0.25">
      <c r="A947" s="29"/>
      <c r="B947" s="29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</row>
    <row r="948" spans="1:29" ht="13.2" x14ac:dyDescent="0.25">
      <c r="A948" s="29"/>
      <c r="B948" s="29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</row>
    <row r="949" spans="1:29" ht="13.2" x14ac:dyDescent="0.25">
      <c r="A949" s="29"/>
      <c r="B949" s="29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</row>
    <row r="950" spans="1:29" ht="13.2" x14ac:dyDescent="0.25">
      <c r="A950" s="29"/>
      <c r="B950" s="29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</row>
    <row r="951" spans="1:29" ht="13.2" x14ac:dyDescent="0.25">
      <c r="A951" s="29"/>
      <c r="B951" s="29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</row>
    <row r="952" spans="1:29" ht="13.2" x14ac:dyDescent="0.25">
      <c r="A952" s="29"/>
      <c r="B952" s="29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</row>
    <row r="953" spans="1:29" ht="13.2" x14ac:dyDescent="0.25">
      <c r="A953" s="29"/>
      <c r="B953" s="29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</row>
    <row r="954" spans="1:29" ht="13.2" x14ac:dyDescent="0.25">
      <c r="A954" s="29"/>
      <c r="B954" s="29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</row>
    <row r="955" spans="1:29" ht="13.2" x14ac:dyDescent="0.25">
      <c r="A955" s="29"/>
      <c r="B955" s="29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</row>
  </sheetData>
  <sortState xmlns:xlrd2="http://schemas.microsoft.com/office/spreadsheetml/2017/richdata2" ref="B9:H164">
    <sortCondition ref="B8:B164"/>
  </sortState>
  <mergeCells count="8">
    <mergeCell ref="E6:F6"/>
    <mergeCell ref="G6:H6"/>
    <mergeCell ref="A1:J1"/>
    <mergeCell ref="A2:J2"/>
    <mergeCell ref="C5:H5"/>
    <mergeCell ref="A6:A7"/>
    <mergeCell ref="B6:B7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B.Com (H)</vt:lpstr>
      <vt:lpstr>B.Com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Anjni Anand</cp:lastModifiedBy>
  <dcterms:modified xsi:type="dcterms:W3CDTF">2024-10-15T15:49:42Z</dcterms:modified>
</cp:coreProperties>
</file>